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0" windowHeight="13170"/>
  </bookViews>
  <sheets>
    <sheet name="ЛСР 17 граф" sheetId="4" r:id="rId1"/>
  </sheets>
  <definedNames>
    <definedName name="_xlnm.Print_Titles" localSheetId="0">'ЛСР 17 граф'!$23:$23</definedName>
    <definedName name="_xlnm.Print_Area" localSheetId="0">'ЛСР 17 граф'!$A$1:$Q$109</definedName>
  </definedNames>
  <calcPr calcId="145621"/>
</workbook>
</file>

<file path=xl/calcChain.xml><?xml version="1.0" encoding="utf-8"?>
<calcChain xmlns="http://schemas.openxmlformats.org/spreadsheetml/2006/main">
  <c r="J105" i="4" l="1"/>
  <c r="J102" i="4"/>
  <c r="J104" i="4" s="1"/>
  <c r="J106" i="4" l="1"/>
  <c r="J107" i="4" s="1"/>
  <c r="J108" i="4" s="1"/>
  <c r="J14" i="4" s="1"/>
</calcChain>
</file>

<file path=xl/sharedStrings.xml><?xml version="1.0" encoding="utf-8"?>
<sst xmlns="http://schemas.openxmlformats.org/spreadsheetml/2006/main" count="363" uniqueCount="226">
  <si>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</si>
  <si>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</si>
  <si>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</si>
  <si>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</si>
  <si>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</si>
  <si>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</si>
  <si>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</si>
  <si>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</si>
  <si>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</si>
  <si>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</si>
  <si>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</si>
  <si>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</si>
  <si>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</si>
  <si>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</si>
  <si>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</si>
  <si>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</si>
  <si>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</si>
  <si>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</si>
  <si>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</si>
  <si>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</si>
  <si>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</si>
  <si>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руб.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</si>
  <si>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</si>
  <si>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_______________________________________________________________________________________________252,42</t>
  </si>
  <si>
    <t>чел.час</t>
  </si>
  <si>
    <t>Трудозатраты механизаторов _______________________________________________________________________________________________</t>
  </si>
  <si>
    <t>_______________________________________________________________________________________________17,06</t>
  </si>
  <si>
    <t>Сметная стоимость _______________________________________________________________________________________________</t>
  </si>
  <si>
    <t>Раздел 1. Распределительная гребенка на 5 входов</t>
  </si>
  <si>
    <t>1</t>
  </si>
  <si>
    <r>
      <t>ФЕРм12-18-022-12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</si>
  <si>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Изготовление секций трубопроводов из труб углеродистых и качественных сталей, диаметр трубопровода наружный: 159 мм</t>
  </si>
  <si>
    <t>100 м</t>
  </si>
  <si>
    <r>
      <t>0,0675</t>
    </r>
    <r>
      <rPr>
        <i/>
        <sz val="6"/>
        <rFont val="Arial"/>
        <family val="2"/>
        <charset val="204"/>
      </rPr>
      <t xml:space="preserve">
(5+0,26*5+0,225*2) / 100</t>
    </r>
  </si>
  <si>
    <t>2</t>
  </si>
  <si>
    <r>
      <t>ФЕРм12-01-003-12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</si>
  <si>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Трубопровод в помещениях или на открытых площадках в пределах цехов, монтируемый из готовых узлов, на номинальное давление не более 10 МПа, диаметр труб наружный: 159 мм</t>
  </si>
  <si>
    <t>3</t>
  </si>
  <si>
    <t>Материал заказчика</t>
  </si>
  <si>
    <t>Труба 159х6 ГОСТ 8732-78*/В20 ГОСТ 8731-74* (5,0 м)</t>
  </si>
  <si>
    <t>т</t>
  </si>
  <si>
    <r>
      <t>0,1132</t>
    </r>
    <r>
      <rPr>
        <b/>
        <i/>
        <sz val="6"/>
        <rFont val="Arial"/>
        <family val="2"/>
        <charset val="204"/>
      </rPr>
      <t xml:space="preserve">
5*22,64/1000</t>
    </r>
  </si>
  <si>
    <t>4</t>
  </si>
  <si>
    <t>Прайс</t>
  </si>
  <si>
    <t>Тройники равнопроходные на Ру до 16 МПа (160 кгс/см2) диаметром условного прохода 150 мм, наружным диаметром 159 мм, толщиной стенки 6 мм</t>
  </si>
  <si>
    <t>шт</t>
  </si>
  <si>
    <t>5</t>
  </si>
  <si>
    <t>Отвод 90, радиус кривизны 1,5 мм, номинальное давление до 16 МПа, номинальный диаметр 150 мм, наружный диаметр 159 мм, толщина стенки 6 мм</t>
  </si>
  <si>
    <t>6</t>
  </si>
  <si>
    <t>Заглушки стальные фланцевые диаметром 150 мм</t>
  </si>
  <si>
    <t>7</t>
  </si>
  <si>
    <t>Фланцы из углеродистой стали марки 20 и 25 с температурным пределом применения от 243 К (-30град.С) до 723 К (+450град.С) на условное давление Ру 4,0 МПа (40 кгс/см2), диаметром условного прохода 150 мм</t>
  </si>
  <si>
    <t>компл.</t>
  </si>
  <si>
    <t>8</t>
  </si>
  <si>
    <r>
      <t>ФЕРм12-18-022-09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</si>
  <si>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Изготовление секций трубопроводов из труб углеродистых и качественных сталей, диаметр трубопровода наружный: 89 мм</t>
  </si>
  <si>
    <r>
      <t>0,0439</t>
    </r>
    <r>
      <rPr>
        <i/>
        <sz val="6"/>
        <rFont val="Arial"/>
        <family val="2"/>
        <charset val="204"/>
      </rPr>
      <t xml:space="preserve">
(3,5+0,13*5+0,12*2) / 100</t>
    </r>
  </si>
  <si>
    <t>9</t>
  </si>
  <si>
    <r>
      <t>ФЕРм12-01-003-09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</si>
  <si>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Трубопровод в помещениях или на открытых площадках в пределах цехов, монтируемый из готовых узлов, на номинальное давление не более 10 МПа, диаметр труб наружный: 89 мм</t>
  </si>
  <si>
    <t>10</t>
  </si>
  <si>
    <t>Труба 89х6 ГОСТ 8732-78*/В20 ГОСТ 8731-74* (3,5 м)</t>
  </si>
  <si>
    <r>
      <t>0,043</t>
    </r>
    <r>
      <rPr>
        <b/>
        <i/>
        <sz val="6"/>
        <rFont val="Arial"/>
        <family val="2"/>
        <charset val="204"/>
      </rPr>
      <t xml:space="preserve">
3,5*12,28/1000</t>
    </r>
  </si>
  <si>
    <t>11</t>
  </si>
  <si>
    <t>Переходы концентрические на Ру до 16 МПа (160 кгс/см2) диаметром условного прохода 150х80 мм, наружным диаметром и толщиной стенки 159х8-89х6 мм</t>
  </si>
  <si>
    <t>12</t>
  </si>
  <si>
    <t>Отвод 90, радиус кривизны 1,5 мм, номинальное давление до 16 МПа, номинальный диаметр 80 мм, наружный диаметр 89 мм, толщина стенки 6 мм</t>
  </si>
  <si>
    <t>13</t>
  </si>
  <si>
    <r>
      <t>ФЕРм12-01-003-07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</si>
  <si>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Трубопровод в помещениях или на открытых площадках в пределах цехов, монтируемый из готовых узлов, на номинальное давление не более 10 МПа, диаметр труб наружный: 57 мм</t>
  </si>
  <si>
    <r>
      <t>0,005</t>
    </r>
    <r>
      <rPr>
        <i/>
        <sz val="6"/>
        <rFont val="Arial"/>
        <family val="2"/>
        <charset val="204"/>
      </rPr>
      <t xml:space="preserve">
0.5/100</t>
    </r>
  </si>
  <si>
    <t>14</t>
  </si>
  <si>
    <t>Труба 57х6 ГОСТ 8732-78*/В20 ГОСТ 8731-74* (0,5 м)</t>
  </si>
  <si>
    <r>
      <t>0,0038</t>
    </r>
    <r>
      <rPr>
        <b/>
        <i/>
        <sz val="6"/>
        <rFont val="Arial"/>
        <family val="2"/>
        <charset val="204"/>
      </rPr>
      <t xml:space="preserve">
0,5*7,55/1000</t>
    </r>
  </si>
  <si>
    <t>15</t>
  </si>
  <si>
    <r>
      <t>ФЕРм12-12-001-12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</si>
  <si>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Арматура фланцевая с ручным приводом или без привода водопроводная на номинальное давление до 4 МПа, номинальный диаметр: 150 мм</t>
  </si>
  <si>
    <t>16</t>
  </si>
  <si>
    <t>Задвижка клиновая фланцевая с ручным приводом DN150, PN4,0 МПа, 30с15нж, с КОФ и крепежом</t>
  </si>
  <si>
    <t>1 шт.</t>
  </si>
  <si>
    <t>17</t>
  </si>
  <si>
    <r>
      <t>ФЕРм12-12-001-09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</si>
  <si>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Арматура фланцевая с ручным приводом или без привода водопроводная на номинальное давление до 4 МПа, номинальный диаметр: 80 мм</t>
  </si>
  <si>
    <t>18</t>
  </si>
  <si>
    <t>Задвижка клиновая фланцевая с ручным приводом DN80, PN4,0 МПа, 30с15нж, с КОФ и крепежом</t>
  </si>
  <si>
    <t>19</t>
  </si>
  <si>
    <t>Клапан обратный поворотный DN80,PN4,0 МПА, 19с53нж, с КОФ и крепежом</t>
  </si>
  <si>
    <t>20</t>
  </si>
  <si>
    <r>
      <t>ФЕР18-07-001-02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</si>
  <si>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Установка манометров: с трехходовым краном</t>
  </si>
  <si>
    <t>компл</t>
  </si>
  <si>
    <t>21</t>
  </si>
  <si>
    <t>Материал подрядчика</t>
  </si>
  <si>
    <t>Манометр технический МПЗ-У 0-6,0 МПА</t>
  </si>
  <si>
    <t>22</t>
  </si>
  <si>
    <t>Кран шаровый трехходовой под манометр DN=15мм, PN=4,0 МПа Т.П. 1.00.000-ОТУ</t>
  </si>
  <si>
    <t>23</t>
  </si>
  <si>
    <r>
      <t>ФЕРм12-10-001-01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</si>
  <si>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Бобышки, штуцеры на номинальное давление: до 10 МПа</t>
  </si>
  <si>
    <t>100 шт</t>
  </si>
  <si>
    <r>
      <t>0,02</t>
    </r>
    <r>
      <rPr>
        <i/>
        <sz val="6"/>
        <rFont val="Arial"/>
        <family val="2"/>
        <charset val="204"/>
      </rPr>
      <t xml:space="preserve">
2/100</t>
    </r>
  </si>
  <si>
    <t>24</t>
  </si>
  <si>
    <r>
      <t>ФЕР22-03-014-01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</si>
  <si>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Приварка фланцев к стальным трубопроводам диаметром: 50 мм</t>
  </si>
  <si>
    <t>25</t>
  </si>
  <si>
    <t>Быстроразъемное соединение БРС-50,  Ру=4,0 Мпа</t>
  </si>
  <si>
    <t>26</t>
  </si>
  <si>
    <r>
      <t>ФЕР13-06-003-01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</si>
  <si>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Очистка поверхности щетками</t>
  </si>
  <si>
    <t>м2</t>
  </si>
  <si>
    <t>27</t>
  </si>
  <si>
    <r>
      <t>ФЕР13-03-002-01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</si>
  <si>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Огрунтовка металлических поверхностей за один раз: грунтовкой ХС-068</t>
  </si>
  <si>
    <t>100 м2</t>
  </si>
  <si>
    <r>
      <t>0,04</t>
    </r>
    <r>
      <rPr>
        <i/>
        <sz val="6"/>
        <rFont val="Arial"/>
        <family val="2"/>
        <charset val="204"/>
      </rPr>
      <t xml:space="preserve">
4/100</t>
    </r>
  </si>
  <si>
    <t>28</t>
  </si>
  <si>
    <r>
      <t>ФЕР13-03-004-06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</si>
  <si>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Окраска металлических огрунтованных поверхностей: эмалью ХВ-124</t>
    </r>
    <r>
      <rPr>
        <i/>
        <sz val="7"/>
        <rFont val="Arial"/>
        <family val="2"/>
        <charset val="204"/>
      </rPr>
      <t xml:space="preserve">
(ПЗ=2 (ОЗП=2; ЭМ=2 к расх.; ЗПМ=2; МАТ=2 к расх.; ТЗ=2; ТЗМ=2))</t>
    </r>
  </si>
  <si>
    <t>29</t>
  </si>
  <si>
    <r>
      <t>ФЕРм39-02-012-07</t>
    </r>
    <r>
      <rPr>
        <i/>
        <sz val="7"/>
        <rFont val="Arial"/>
        <family val="2"/>
        <charset val="204"/>
      </rPr>
      <t xml:space="preserve">
Приказ Минстроя России от 30.06.2020 №352/пр</t>
    </r>
  </si>
  <si>
    <t>Рентгенографический контроль трубопровода через две стенки, номинальный диаметр трубопровода: свыше 100 до 150, толщина стенки до 10 мм</t>
  </si>
  <si>
    <t>снимок</t>
  </si>
  <si>
    <r>
      <t>48</t>
    </r>
    <r>
      <rPr>
        <i/>
        <sz val="6"/>
        <rFont val="Arial"/>
        <family val="2"/>
        <charset val="204"/>
      </rPr>
      <t xml:space="preserve">
24*2</t>
    </r>
  </si>
  <si>
    <t>30</t>
  </si>
  <si>
    <r>
      <t>ФЕРм39-02-012-03</t>
    </r>
    <r>
      <rPr>
        <i/>
        <sz val="7"/>
        <rFont val="Arial"/>
        <family val="2"/>
        <charset val="204"/>
      </rPr>
      <t xml:space="preserve">
Приказ Минстроя России от 30.06.2020 №352/пр</t>
    </r>
  </si>
  <si>
    <t>Рентгенографический контроль трубопровода через две стенки, номинальный диаметр трубопровода: свыше 50 до 100, толщина стенки до 5 мм</t>
  </si>
  <si>
    <r>
      <t>18</t>
    </r>
    <r>
      <rPr>
        <i/>
        <sz val="6"/>
        <rFont val="Arial"/>
        <family val="2"/>
        <charset val="204"/>
      </rPr>
      <t xml:space="preserve">
9*2</t>
    </r>
  </si>
  <si>
    <t>Опоры под трубопровод O 89  (1 шт)</t>
  </si>
  <si>
    <t>31</t>
  </si>
  <si>
    <r>
      <t>ФЕР01-02-031-04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</si>
  <si>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Бурение ям глубиной до 2 м бурильно-крановыми машинами: на автомобиле, группа грунтов 2</t>
  </si>
  <si>
    <t>32</t>
  </si>
  <si>
    <r>
      <t>ФЕР06-01-001-01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</si>
  <si>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Устройство бетонной подготовки</t>
  </si>
  <si>
    <t>100 м3</t>
  </si>
  <si>
    <r>
      <t>0,0008</t>
    </r>
    <r>
      <rPr>
        <i/>
        <sz val="6"/>
        <rFont val="Arial"/>
        <family val="2"/>
        <charset val="204"/>
      </rPr>
      <t xml:space="preserve">
0,08/100</t>
    </r>
  </si>
  <si>
    <t>33</t>
  </si>
  <si>
    <t>м3</t>
  </si>
  <si>
    <t>34</t>
  </si>
  <si>
    <r>
      <t>ФЕРм38-01-003-01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</si>
  <si>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Решетчатые конструкции (стойки, опоры, фермы и пр.), сборка с помощью: крана на автомобильном ходу</t>
  </si>
  <si>
    <r>
      <t>0,0213</t>
    </r>
    <r>
      <rPr>
        <i/>
        <sz val="6"/>
        <rFont val="Arial"/>
        <family val="2"/>
        <charset val="204"/>
      </rPr>
      <t xml:space="preserve">
0,018+0,0017+0,0012+0,4/1000</t>
    </r>
  </si>
  <si>
    <t>35</t>
  </si>
  <si>
    <r>
      <t>ФЕР09-03-039-01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</si>
  <si>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Монтаж опорных конструкций: для крепления трубопроводов внутри зданий и сооружений массой до 0,1 т</t>
  </si>
  <si>
    <t>36</t>
  </si>
  <si>
    <t>Труба НКТ 73х5,5 ГОСТ 633-80 L=1,95 м б/у (9,2кг/м)</t>
  </si>
  <si>
    <t>тн</t>
  </si>
  <si>
    <t>37</t>
  </si>
  <si>
    <t>Швеллеры № 10, марка стали Ст3пс</t>
  </si>
  <si>
    <t>38</t>
  </si>
  <si>
    <t>Сталь листовая горячекатаная марки Ст3 толщиной: 2,0 мм</t>
  </si>
  <si>
    <t>39</t>
  </si>
  <si>
    <t>Опора 89-ХБ-А-ВСт.3 ОСТ 36-146-88 (0,4кг)</t>
  </si>
  <si>
    <t>1 шт</t>
  </si>
  <si>
    <t>40</t>
  </si>
  <si>
    <t>Рубероид кровельный с пылевидной посыпкой марки РКП-350 (250х200 мм)</t>
  </si>
  <si>
    <r>
      <t>0,1</t>
    </r>
    <r>
      <rPr>
        <b/>
        <i/>
        <sz val="6"/>
        <rFont val="Arial"/>
        <family val="2"/>
        <charset val="204"/>
      </rPr>
      <t xml:space="preserve">
0,25*0,2*2</t>
    </r>
  </si>
  <si>
    <t>41</t>
  </si>
  <si>
    <t>42</t>
  </si>
  <si>
    <r>
      <t>0,006</t>
    </r>
    <r>
      <rPr>
        <i/>
        <sz val="6"/>
        <rFont val="Arial"/>
        <family val="2"/>
        <charset val="204"/>
      </rPr>
      <t xml:space="preserve">
0,6/100</t>
    </r>
  </si>
  <si>
    <t>43</t>
  </si>
  <si>
    <t>Опоры под трубопровод O 159  (2 шт)</t>
  </si>
  <si>
    <t>44</t>
  </si>
  <si>
    <t>45</t>
  </si>
  <si>
    <r>
      <t>0,0016</t>
    </r>
    <r>
      <rPr>
        <i/>
        <sz val="6"/>
        <rFont val="Arial"/>
        <family val="2"/>
        <charset val="204"/>
      </rPr>
      <t xml:space="preserve">
0,08*2/100</t>
    </r>
  </si>
  <si>
    <t>46</t>
  </si>
  <si>
    <r>
      <t>0,16</t>
    </r>
    <r>
      <rPr>
        <b/>
        <i/>
        <sz val="6"/>
        <rFont val="Arial"/>
        <family val="2"/>
        <charset val="204"/>
      </rPr>
      <t xml:space="preserve">
0,08*2</t>
    </r>
  </si>
  <si>
    <t>47</t>
  </si>
  <si>
    <r>
      <t>0,0351</t>
    </r>
    <r>
      <rPr>
        <i/>
        <sz val="6"/>
        <rFont val="Arial"/>
        <family val="2"/>
        <charset val="204"/>
      </rPr>
      <t xml:space="preserve">
0,028+0,0034+0,0024+(0,65*2)/1000</t>
    </r>
  </si>
  <si>
    <t>48</t>
  </si>
  <si>
    <t>49</t>
  </si>
  <si>
    <t>Труба НКТ 73х5,5 ГОСТ 633-80 L=1,5 м б/у (9,2кг/м)</t>
  </si>
  <si>
    <t>50</t>
  </si>
  <si>
    <t>51</t>
  </si>
  <si>
    <t>52</t>
  </si>
  <si>
    <t>Опора 159-ХБ-А-ВСт.3 ОСТ 36-146-88 (0,65кг)</t>
  </si>
  <si>
    <t>53</t>
  </si>
  <si>
    <t>54</t>
  </si>
  <si>
    <t>55</t>
  </si>
  <si>
    <r>
      <t>0,01</t>
    </r>
    <r>
      <rPr>
        <i/>
        <sz val="6"/>
        <rFont val="Arial"/>
        <family val="2"/>
        <charset val="204"/>
      </rPr>
      <t xml:space="preserve">
1/100</t>
    </r>
  </si>
  <si>
    <t>56</t>
  </si>
  <si>
    <t>Ограждение и благоустройство гребенки</t>
  </si>
  <si>
    <t>57</t>
  </si>
  <si>
    <r>
      <t>ФЕР07-01-054-11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</si>
  <si>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Установка металлических оград по железобетонным столбам: без цоколя из сетчатых панелей высотой до 1,7 м</t>
  </si>
  <si>
    <r>
      <t>0,19</t>
    </r>
    <r>
      <rPr>
        <i/>
        <sz val="6"/>
        <rFont val="Arial"/>
        <family val="2"/>
        <charset val="204"/>
      </rPr>
      <t xml:space="preserve">
19/100</t>
    </r>
  </si>
  <si>
    <t>58</t>
  </si>
  <si>
    <r>
      <t>0,72</t>
    </r>
    <r>
      <rPr>
        <b/>
        <i/>
        <sz val="6"/>
        <rFont val="Arial"/>
        <family val="2"/>
        <charset val="204"/>
      </rPr>
      <t xml:space="preserve">
9*0,08</t>
    </r>
  </si>
  <si>
    <t>59</t>
  </si>
  <si>
    <r>
      <t>0,544</t>
    </r>
    <r>
      <rPr>
        <i/>
        <sz val="6"/>
        <rFont val="Arial"/>
        <family val="2"/>
        <charset val="204"/>
      </rPr>
      <t xml:space="preserve">
0,214+0,0216+(1,87*20)/1000+0,253+0,003+0,015</t>
    </r>
  </si>
  <si>
    <t>60</t>
  </si>
  <si>
    <t>Труба НКТ 73х5,5 ГОСТ 633-80 L=2,6мх9=23,4 м (б/у) (9,2кг/м)</t>
  </si>
  <si>
    <t>61</t>
  </si>
  <si>
    <t>62</t>
  </si>
  <si>
    <t>Сетка плетеная из проволоки без покрытия, диаметр проволоки 2,5 мм, размер ячейки 45x45 мм</t>
  </si>
  <si>
    <t>63</t>
  </si>
  <si>
    <t>Уголок горячекатаный, марка стали ВСт3кп2, размер 50x50x4 мм</t>
  </si>
  <si>
    <t>64</t>
  </si>
  <si>
    <t>Сталь полосовая: 40х4 мм, кипящая</t>
  </si>
  <si>
    <r>
      <t>ФЕР07-01-055-08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</si>
  <si>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Устройство калиток: с установкой столбов металлических</t>
  </si>
  <si>
    <r>
      <t>0,2</t>
    </r>
    <r>
      <rPr>
        <i/>
        <sz val="6"/>
        <rFont val="Arial"/>
        <family val="2"/>
        <charset val="204"/>
      </rPr>
      <t xml:space="preserve">
20/100</t>
    </r>
  </si>
  <si>
    <r>
      <t>ФЕР08-01-002-02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</si>
  <si>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Устройство основания под фундаменты: щебеночного</t>
  </si>
  <si>
    <r>
      <t>1,923</t>
    </r>
    <r>
      <rPr>
        <i/>
        <sz val="6"/>
        <rFont val="Arial"/>
        <family val="2"/>
        <charset val="204"/>
      </rPr>
      <t xml:space="preserve">
2,5/1,3</t>
    </r>
  </si>
  <si>
    <t>Прайс-лист</t>
  </si>
  <si>
    <t>Щебень из природного камня для строительных работ марка 200, фракция 20-40 мм</t>
  </si>
  <si>
    <t>Итого по разделу 1 Распределительная гребенка на 5 входов</t>
  </si>
  <si>
    <t>ИТОГИ ПО СМЕТЕ:</t>
  </si>
  <si>
    <t xml:space="preserve">  ВСЕГО по смете</t>
  </si>
  <si>
    <t>Итого ТЗ по смете (чел/час)</t>
  </si>
  <si>
    <t>Расчетная приведенная стоимость 1 чел/час (руб)</t>
  </si>
  <si>
    <t>Стоимость СМР (руб)</t>
  </si>
  <si>
    <t>Стоимость материалов подрядчика (руб)</t>
  </si>
  <si>
    <t>Итого по смете (руб)</t>
  </si>
  <si>
    <t>НДС -20%</t>
  </si>
  <si>
    <t>Итого с НДС</t>
  </si>
  <si>
    <t>Круг 6-А-1 ГОСТ 5781-82/ст3 ГОСТ 16523-89</t>
  </si>
  <si>
    <t>Бетон дорожный, класс В15 (М200)</t>
  </si>
  <si>
    <t xml:space="preserve">Составлен(а) в текущих (прогнозных) ценах по состоянию на </t>
  </si>
  <si>
    <t>Приложение Б4</t>
  </si>
  <si>
    <t>к техническому заданию</t>
  </si>
  <si>
    <t>ЛОКАЛЬНЫЙ СМЕТНЫЙ РАСЧЕТ №2-4</t>
  </si>
  <si>
    <t>Распределительная гребенка</t>
  </si>
  <si>
    <t>Обустройство Ашировского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</si>
</sst>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i/>
      <sz val="6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6" fillId="0" borderId="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1" xfId="1" applyFont="1" applyBorder="1"/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3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3" fillId="0" borderId="2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10" fillId="0" borderId="0" xfId="1" applyFont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0" xfId="1" applyFont="1" applyAlignment="1"/>
    <xf numFmtId="0" fontId="3" fillId="0" borderId="2" xfId="1" quotePrefix="1" applyFont="1" applyBorder="1" applyAlignment="1">
      <alignment horizontal="center" vertical="top"/>
    </xf>
    <xf numFmtId="49" fontId="11" fillId="0" borderId="2" xfId="1" applyNumberFormat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right" vertical="top" wrapText="1"/>
    </xf>
    <xf numFmtId="0" fontId="10" fillId="0" borderId="2" xfId="1" applyFont="1" applyBorder="1" applyAlignment="1">
      <alignment horizontal="right" vertical="top"/>
    </xf>
    <xf numFmtId="0" fontId="11" fillId="0" borderId="2" xfId="1" quotePrefix="1" applyFont="1" applyBorder="1" applyAlignment="1">
      <alignment horizontal="center" vertical="top"/>
    </xf>
    <xf numFmtId="0" fontId="11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/>
    </xf>
    <xf numFmtId="0" fontId="15" fillId="0" borderId="2" xfId="1" applyFont="1" applyBorder="1" applyAlignment="1">
      <alignment horizontal="right" vertical="top" wrapText="1"/>
    </xf>
    <xf numFmtId="0" fontId="15" fillId="0" borderId="2" xfId="1" applyFont="1" applyBorder="1" applyAlignment="1">
      <alignment horizontal="right" vertical="top"/>
    </xf>
    <xf numFmtId="0" fontId="5" fillId="0" borderId="2" xfId="1" applyFont="1" applyBorder="1" applyAlignment="1">
      <alignment horizontal="center" vertical="top"/>
    </xf>
    <xf numFmtId="0" fontId="10" fillId="2" borderId="2" xfId="1" applyFont="1" applyFill="1" applyBorder="1" applyAlignment="1">
      <alignment horizontal="right" vertical="top"/>
    </xf>
    <xf numFmtId="0" fontId="15" fillId="2" borderId="2" xfId="1" applyFont="1" applyFill="1" applyBorder="1" applyAlignment="1">
      <alignment horizontal="right" vertical="top"/>
    </xf>
    <xf numFmtId="0" fontId="15" fillId="2" borderId="2" xfId="1" applyFont="1" applyFill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0" borderId="0" xfId="1" applyFont="1"/>
    <xf numFmtId="0" fontId="3" fillId="0" borderId="2" xfId="1" quotePrefix="1" applyFont="1" applyBorder="1" applyAlignment="1">
      <alignment horizontal="center" vertical="top"/>
    </xf>
    <xf numFmtId="49" fontId="11" fillId="0" borderId="2" xfId="1" applyNumberFormat="1" applyFont="1" applyBorder="1" applyAlignment="1">
      <alignment horizontal="left" vertical="top" wrapText="1"/>
    </xf>
    <xf numFmtId="0" fontId="10" fillId="0" borderId="2" xfId="1" applyFont="1" applyBorder="1" applyAlignment="1">
      <alignment horizontal="right" vertical="top"/>
    </xf>
    <xf numFmtId="0" fontId="11" fillId="0" borderId="2" xfId="1" quotePrefix="1" applyFont="1" applyBorder="1" applyAlignment="1">
      <alignment horizontal="center" vertical="top"/>
    </xf>
    <xf numFmtId="0" fontId="11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/>
    </xf>
    <xf numFmtId="0" fontId="15" fillId="0" borderId="2" xfId="1" applyFont="1" applyBorder="1" applyAlignment="1">
      <alignment horizontal="right" vertical="top" wrapText="1"/>
    </xf>
    <xf numFmtId="1" fontId="15" fillId="0" borderId="2" xfId="1" applyNumberFormat="1" applyFont="1" applyBorder="1" applyAlignment="1">
      <alignment horizontal="right" vertical="top"/>
    </xf>
    <xf numFmtId="1" fontId="15" fillId="2" borderId="2" xfId="1" applyNumberFormat="1" applyFont="1" applyFill="1" applyBorder="1" applyAlignment="1">
      <alignment horizontal="right" vertical="top" wrapText="1"/>
    </xf>
    <xf numFmtId="0" fontId="3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15" fillId="2" borderId="13" xfId="1" applyFont="1" applyFill="1" applyBorder="1" applyAlignment="1">
      <alignment horizontal="right" vertical="top" wrapText="1"/>
    </xf>
    <xf numFmtId="0" fontId="10" fillId="2" borderId="13" xfId="1" applyFont="1" applyFill="1" applyBorder="1" applyAlignment="1">
      <alignment horizontal="right" vertical="top"/>
    </xf>
    <xf numFmtId="0" fontId="15" fillId="0" borderId="12" xfId="1" applyFont="1" applyBorder="1" applyAlignment="1">
      <alignment horizontal="right" vertical="top" wrapText="1"/>
    </xf>
    <xf numFmtId="0" fontId="10" fillId="0" borderId="12" xfId="1" applyFont="1" applyBorder="1" applyAlignment="1">
      <alignment horizontal="right" vertical="top"/>
    </xf>
    <xf numFmtId="0" fontId="15" fillId="2" borderId="12" xfId="1" applyFont="1" applyFill="1" applyBorder="1" applyAlignment="1">
      <alignment horizontal="right" vertical="top"/>
    </xf>
    <xf numFmtId="0" fontId="10" fillId="2" borderId="12" xfId="1" applyFont="1" applyFill="1" applyBorder="1" applyAlignment="1">
      <alignment horizontal="right" vertical="top"/>
    </xf>
    <xf numFmtId="0" fontId="15" fillId="2" borderId="12" xfId="1" applyFont="1" applyFill="1" applyBorder="1" applyAlignment="1">
      <alignment horizontal="right" vertical="top" wrapText="1"/>
    </xf>
    <xf numFmtId="0" fontId="3" fillId="0" borderId="0" xfId="1" applyNumberFormat="1" applyFont="1" applyAlignment="1">
      <alignment horizontal="center" vertical="top"/>
    </xf>
    <xf numFmtId="0" fontId="5" fillId="0" borderId="0" xfId="1" applyFont="1" applyAlignment="1">
      <alignment horizontal="left" vertical="top"/>
    </xf>
    <xf numFmtId="0" fontId="4" fillId="0" borderId="0" xfId="1" applyNumberFormat="1" applyFont="1" applyAlignment="1">
      <alignment horizontal="center" vertical="top"/>
    </xf>
    <xf numFmtId="0" fontId="4" fillId="0" borderId="14" xfId="1" applyFont="1" applyBorder="1" applyAlignment="1">
      <alignment horizontal="center" vertical="top"/>
    </xf>
    <xf numFmtId="0" fontId="4" fillId="0" borderId="14" xfId="1" applyFont="1" applyBorder="1" applyAlignment="1">
      <alignment horizontal="left" vertical="top"/>
    </xf>
    <xf numFmtId="0" fontId="4" fillId="0" borderId="0" xfId="1" applyFont="1" applyBorder="1"/>
    <xf numFmtId="0" fontId="4" fillId="0" borderId="0" xfId="1" applyFont="1" applyBorder="1" applyAlignment="1">
      <alignment horizontal="right" vertical="top"/>
    </xf>
    <xf numFmtId="0" fontId="2" fillId="0" borderId="14" xfId="1" applyFont="1" applyBorder="1" applyAlignment="1">
      <alignment horizontal="left" vertical="top"/>
    </xf>
    <xf numFmtId="0" fontId="4" fillId="0" borderId="14" xfId="1" applyFont="1" applyBorder="1" applyAlignment="1">
      <alignment horizontal="right" vertical="top"/>
    </xf>
    <xf numFmtId="0" fontId="3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0" xfId="1" applyFont="1" applyAlignment="1">
      <alignment horizontal="center" vertical="top" wrapText="1"/>
    </xf>
    <xf numFmtId="0" fontId="11" fillId="2" borderId="5" xfId="1" applyFont="1" applyFill="1" applyBorder="1" applyAlignment="1">
      <alignment horizontal="left" vertical="top"/>
    </xf>
    <xf numFmtId="0" fontId="11" fillId="2" borderId="6" xfId="1" applyFont="1" applyFill="1" applyBorder="1" applyAlignment="1">
      <alignment horizontal="left" vertical="top"/>
    </xf>
    <xf numFmtId="0" fontId="11" fillId="2" borderId="7" xfId="1" applyFont="1" applyFill="1" applyBorder="1" applyAlignment="1">
      <alignment horizontal="left" vertical="top"/>
    </xf>
    <xf numFmtId="0" fontId="11" fillId="2" borderId="8" xfId="1" applyFont="1" applyFill="1" applyBorder="1" applyAlignment="1">
      <alignment horizontal="left" vertical="top"/>
    </xf>
    <xf numFmtId="0" fontId="11" fillId="2" borderId="3" xfId="1" applyFont="1" applyFill="1" applyBorder="1" applyAlignment="1">
      <alignment horizontal="left" vertical="top"/>
    </xf>
    <xf numFmtId="0" fontId="11" fillId="2" borderId="4" xfId="1" applyFont="1" applyFill="1" applyBorder="1" applyAlignment="1">
      <alignment horizontal="left" vertical="top"/>
    </xf>
    <xf numFmtId="0" fontId="11" fillId="2" borderId="9" xfId="1" applyFont="1" applyFill="1" applyBorder="1" applyAlignment="1">
      <alignment horizontal="left" vertical="top"/>
    </xf>
    <xf numFmtId="0" fontId="11" fillId="2" borderId="10" xfId="1" applyFont="1" applyFill="1" applyBorder="1" applyAlignment="1">
      <alignment horizontal="left" vertical="top"/>
    </xf>
    <xf numFmtId="0" fontId="11" fillId="2" borderId="11" xfId="1" applyFont="1" applyFill="1" applyBorder="1" applyAlignment="1">
      <alignment horizontal="left" vertical="top"/>
    </xf>
    <xf numFmtId="0" fontId="11" fillId="0" borderId="2" xfId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3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2" fillId="0" borderId="2" xfId="1" applyFont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0" fillId="0" borderId="0" xfId="0" applyAlignment="1">
      <alignment wrapText="1"/>
    </xf>
    <xf numFmtId="2" fontId="4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44"/>
  <sheetViews>
    <sheetView showGridLines="0" tabSelected="1" view="pageBreakPreview" zoomScale="75" zoomScaleNormal="100" zoomScaleSheetLayoutView="75" workbookViewId="0">
      <selection activeCell="H4" sqref="H4"/>
    </sheetView>
  </sheetViews>
  <sheetFormatPr defaultColWidth="9.140625" defaultRowHeight="12.75" outlineLevelRow="2" x14ac:dyDescent="0.2"/>
  <cols>
    <col min="1" max="1" width="3.28515625" style="23" customWidth="1"/>
    <col min="2" max="2" width="9.7109375" style="1" customWidth="1"/>
    <col min="3" max="3" width="34.28515625" style="21" customWidth="1"/>
    <col min="4" max="4" width="7.7109375" style="20" customWidth="1"/>
    <col min="5" max="5" width="16.42578125" style="22" customWidth="1"/>
    <col min="6" max="6" width="7.7109375" style="26" customWidth="1"/>
    <col min="7" max="9" width="6.7109375" style="26" customWidth="1"/>
    <col min="10" max="10" width="7.7109375" style="26" customWidth="1"/>
    <col min="11" max="17" width="6.7109375" style="26" customWidth="1"/>
    <col min="18" max="16384" width="9.140625" style="8"/>
  </cols>
  <sheetData>
    <row r="1" spans="1:18" s="51" customFormat="1" x14ac:dyDescent="0.2">
      <c r="A1" s="71"/>
      <c r="B1" s="1"/>
      <c r="C1" s="21"/>
      <c r="D1" s="62"/>
      <c r="E1" s="22"/>
      <c r="F1" s="7"/>
      <c r="G1" s="7"/>
      <c r="H1" s="7"/>
      <c r="I1" s="7"/>
      <c r="J1" s="7"/>
      <c r="K1" s="7"/>
      <c r="L1" s="72"/>
      <c r="M1" s="5"/>
      <c r="N1" s="4"/>
      <c r="O1" s="6" t="s">
        <v>221</v>
      </c>
      <c r="P1" s="7"/>
      <c r="Q1" s="7"/>
    </row>
    <row r="2" spans="1:18" s="51" customFormat="1" x14ac:dyDescent="0.2">
      <c r="A2" s="71"/>
      <c r="B2" s="1"/>
      <c r="C2" s="21"/>
      <c r="D2" s="62"/>
      <c r="E2" s="22"/>
      <c r="F2" s="7"/>
      <c r="G2" s="7"/>
      <c r="H2" s="7"/>
      <c r="I2" s="7"/>
      <c r="J2" s="7"/>
      <c r="K2" s="7"/>
      <c r="L2" s="7"/>
      <c r="M2" s="7"/>
      <c r="N2" s="7"/>
      <c r="O2" s="72" t="s">
        <v>222</v>
      </c>
      <c r="P2" s="7"/>
      <c r="Q2" s="7"/>
    </row>
    <row r="3" spans="1:18" s="51" customFormat="1" x14ac:dyDescent="0.2">
      <c r="A3" s="73"/>
      <c r="B3" s="9"/>
      <c r="C3" s="2"/>
      <c r="D3" s="6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s="51" customFormat="1" x14ac:dyDescent="0.2">
      <c r="A4" s="73"/>
      <c r="B4" s="9"/>
      <c r="C4" s="2"/>
      <c r="D4" s="63"/>
      <c r="F4" s="74"/>
      <c r="G4" s="75"/>
      <c r="H4" s="74" t="s">
        <v>225</v>
      </c>
      <c r="I4" s="75"/>
      <c r="J4" s="75"/>
      <c r="K4" s="5"/>
      <c r="L4" s="5"/>
      <c r="M4" s="5"/>
      <c r="N4" s="5"/>
      <c r="O4" s="5"/>
      <c r="P4" s="5"/>
      <c r="Q4" s="5"/>
    </row>
    <row r="5" spans="1:18" s="51" customFormat="1" x14ac:dyDescent="0.2">
      <c r="A5" s="73"/>
      <c r="B5" s="9"/>
      <c r="C5" s="2"/>
      <c r="D5" s="63"/>
      <c r="E5" s="76"/>
      <c r="F5" s="11"/>
      <c r="G5" s="11"/>
      <c r="H5" s="12" t="s">
        <v>0</v>
      </c>
      <c r="I5" s="12"/>
      <c r="J5" s="77"/>
      <c r="K5" s="5"/>
      <c r="L5" s="5"/>
      <c r="M5" s="5"/>
      <c r="N5" s="5"/>
      <c r="O5" s="5"/>
      <c r="P5" s="5"/>
      <c r="Q5" s="5"/>
    </row>
    <row r="6" spans="1:18" s="51" customFormat="1" x14ac:dyDescent="0.2">
      <c r="A6" s="73"/>
      <c r="B6" s="9"/>
      <c r="C6" s="2"/>
      <c r="D6" s="6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s="51" customFormat="1" x14ac:dyDescent="0.2">
      <c r="A7" s="73"/>
      <c r="B7" s="9"/>
      <c r="C7" s="2"/>
      <c r="D7" s="63"/>
      <c r="F7" s="5"/>
      <c r="G7" s="5"/>
      <c r="H7" s="13" t="s">
        <v>223</v>
      </c>
      <c r="I7" s="13"/>
      <c r="J7" s="5"/>
      <c r="K7" s="5"/>
      <c r="L7" s="5"/>
      <c r="M7" s="5"/>
      <c r="N7" s="5"/>
      <c r="O7" s="5"/>
      <c r="P7" s="5"/>
      <c r="Q7" s="5"/>
    </row>
    <row r="8" spans="1:18" s="51" customFormat="1" x14ac:dyDescent="0.2">
      <c r="A8" s="73"/>
      <c r="B8" s="9"/>
      <c r="C8" s="2"/>
      <c r="D8" s="63"/>
      <c r="F8" s="5"/>
      <c r="G8" s="5"/>
      <c r="H8" s="4" t="s">
        <v>1</v>
      </c>
      <c r="I8" s="4"/>
      <c r="J8" s="5"/>
      <c r="K8" s="5"/>
      <c r="L8" s="5"/>
      <c r="M8" s="5"/>
      <c r="N8" s="5"/>
      <c r="O8" s="5"/>
      <c r="P8" s="5"/>
      <c r="Q8" s="5"/>
    </row>
    <row r="9" spans="1:18" s="51" customFormat="1" x14ac:dyDescent="0.2">
      <c r="A9" s="73"/>
      <c r="B9" s="9"/>
      <c r="C9" s="2"/>
      <c r="D9" s="6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8" s="51" customFormat="1" x14ac:dyDescent="0.2">
      <c r="A10" s="73"/>
      <c r="B10" s="9"/>
      <c r="C10" s="14" t="s">
        <v>2</v>
      </c>
      <c r="D10" s="78" t="s">
        <v>224</v>
      </c>
      <c r="E10" s="15"/>
      <c r="F10" s="5"/>
      <c r="G10" s="5"/>
      <c r="H10" s="4"/>
      <c r="I10" s="5"/>
      <c r="J10" s="5"/>
      <c r="K10" s="79"/>
      <c r="L10" s="79"/>
      <c r="M10" s="5"/>
      <c r="N10" s="5"/>
      <c r="O10" s="5"/>
      <c r="P10" s="5"/>
      <c r="Q10" s="5"/>
    </row>
    <row r="11" spans="1:18" x14ac:dyDescent="0.2">
      <c r="A11" s="4"/>
      <c r="B11" s="9"/>
      <c r="C11" s="2"/>
      <c r="D11" s="30"/>
      <c r="E11" s="16"/>
      <c r="F11" s="11"/>
      <c r="G11" s="11"/>
      <c r="H11" s="12" t="s">
        <v>3</v>
      </c>
      <c r="I11" s="12"/>
      <c r="J11" s="11"/>
      <c r="K11" s="11"/>
      <c r="L11" s="11"/>
      <c r="M11" s="11"/>
      <c r="N11" s="5"/>
      <c r="O11" s="5"/>
      <c r="P11" s="5"/>
      <c r="Q11" s="5"/>
    </row>
    <row r="12" spans="1:18" ht="13.15" x14ac:dyDescent="0.25">
      <c r="A12" s="25"/>
      <c r="B12" s="17"/>
      <c r="C12" s="2"/>
      <c r="D12" s="3"/>
      <c r="E12" s="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8" ht="15" x14ac:dyDescent="0.25">
      <c r="A13" s="4"/>
      <c r="B13" s="9"/>
      <c r="C13" s="2"/>
      <c r="D13" s="100" t="s">
        <v>4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8"/>
    </row>
    <row r="14" spans="1:18" ht="15" x14ac:dyDescent="0.25">
      <c r="A14" s="4"/>
      <c r="B14" s="9"/>
      <c r="C14" s="2"/>
      <c r="D14" s="15" t="s">
        <v>27</v>
      </c>
      <c r="E14" s="4"/>
      <c r="F14" s="5"/>
      <c r="G14" s="5"/>
      <c r="H14" s="5"/>
      <c r="I14" s="15"/>
      <c r="J14" s="102">
        <f>J108</f>
        <v>0</v>
      </c>
      <c r="K14" s="103"/>
      <c r="L14" s="10" t="s">
        <v>21</v>
      </c>
      <c r="M14" s="5"/>
      <c r="N14" s="5"/>
      <c r="O14" s="5"/>
      <c r="P14" s="5"/>
      <c r="Q14" s="5"/>
    </row>
    <row r="15" spans="1:18" ht="15" outlineLevel="1" x14ac:dyDescent="0.25">
      <c r="A15" s="4"/>
      <c r="B15" s="9"/>
      <c r="C15" s="2"/>
      <c r="D15" s="15" t="s">
        <v>22</v>
      </c>
      <c r="E15" s="4"/>
      <c r="F15" s="5"/>
      <c r="G15" s="5"/>
      <c r="H15" s="5"/>
      <c r="I15" s="15"/>
      <c r="J15" s="97" t="s">
        <v>23</v>
      </c>
      <c r="K15" s="98"/>
      <c r="L15" s="10" t="s">
        <v>24</v>
      </c>
      <c r="M15" s="5"/>
      <c r="N15" s="5"/>
      <c r="O15" s="5"/>
      <c r="P15" s="5"/>
      <c r="Q15" s="5"/>
    </row>
    <row r="16" spans="1:18" ht="15" outlineLevel="2" x14ac:dyDescent="0.25">
      <c r="A16" s="4"/>
      <c r="B16" s="9"/>
      <c r="C16" s="2"/>
      <c r="D16" s="15" t="s">
        <v>25</v>
      </c>
      <c r="E16" s="4"/>
      <c r="F16" s="5"/>
      <c r="G16" s="5"/>
      <c r="H16" s="5"/>
      <c r="I16" s="15"/>
      <c r="J16" s="97" t="s">
        <v>26</v>
      </c>
      <c r="K16" s="98"/>
      <c r="L16" s="10" t="s">
        <v>24</v>
      </c>
      <c r="M16" s="5"/>
      <c r="N16" s="5"/>
      <c r="O16" s="5"/>
      <c r="P16" s="5"/>
      <c r="Q16" s="5"/>
    </row>
    <row r="17" spans="1:17" x14ac:dyDescent="0.2">
      <c r="A17" s="4"/>
      <c r="B17" s="9"/>
      <c r="C17" s="2"/>
      <c r="D17" s="31" t="s">
        <v>220</v>
      </c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3.15" x14ac:dyDescent="0.25">
      <c r="A18" s="4"/>
      <c r="B18" s="9"/>
      <c r="C18" s="2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3.15" x14ac:dyDescent="0.25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8" customHeight="1" x14ac:dyDescent="0.2">
      <c r="A20" s="104" t="s">
        <v>5</v>
      </c>
      <c r="B20" s="106" t="s">
        <v>6</v>
      </c>
      <c r="C20" s="104" t="s">
        <v>7</v>
      </c>
      <c r="D20" s="104" t="s">
        <v>8</v>
      </c>
      <c r="E20" s="104" t="s">
        <v>9</v>
      </c>
      <c r="F20" s="104" t="s">
        <v>10</v>
      </c>
      <c r="G20" s="105"/>
      <c r="H20" s="105"/>
      <c r="I20" s="105"/>
      <c r="J20" s="104" t="s">
        <v>11</v>
      </c>
      <c r="K20" s="105"/>
      <c r="L20" s="105"/>
      <c r="M20" s="105"/>
      <c r="N20" s="104" t="s">
        <v>12</v>
      </c>
      <c r="O20" s="104" t="s">
        <v>13</v>
      </c>
      <c r="P20" s="104" t="s">
        <v>14</v>
      </c>
      <c r="Q20" s="104" t="s">
        <v>15</v>
      </c>
    </row>
    <row r="21" spans="1:17" ht="15.75" customHeight="1" x14ac:dyDescent="0.2">
      <c r="A21" s="105"/>
      <c r="B21" s="107"/>
      <c r="C21" s="108"/>
      <c r="D21" s="104"/>
      <c r="E21" s="105"/>
      <c r="F21" s="104" t="s">
        <v>16</v>
      </c>
      <c r="G21" s="104" t="s">
        <v>17</v>
      </c>
      <c r="H21" s="105"/>
      <c r="I21" s="105"/>
      <c r="J21" s="104" t="s">
        <v>16</v>
      </c>
      <c r="K21" s="104" t="s">
        <v>17</v>
      </c>
      <c r="L21" s="105"/>
      <c r="M21" s="105"/>
      <c r="N21" s="104"/>
      <c r="O21" s="104"/>
      <c r="P21" s="104"/>
      <c r="Q21" s="104"/>
    </row>
    <row r="22" spans="1:17" ht="15.75" customHeight="1" x14ac:dyDescent="0.2">
      <c r="A22" s="105"/>
      <c r="B22" s="107"/>
      <c r="C22" s="108"/>
      <c r="D22" s="104"/>
      <c r="E22" s="105"/>
      <c r="F22" s="105"/>
      <c r="G22" s="27" t="s">
        <v>18</v>
      </c>
      <c r="H22" s="27" t="s">
        <v>19</v>
      </c>
      <c r="I22" s="27" t="s">
        <v>20</v>
      </c>
      <c r="J22" s="105"/>
      <c r="K22" s="27" t="s">
        <v>18</v>
      </c>
      <c r="L22" s="27" t="s">
        <v>19</v>
      </c>
      <c r="M22" s="27" t="s">
        <v>20</v>
      </c>
      <c r="N22" s="104"/>
      <c r="O22" s="104"/>
      <c r="P22" s="104"/>
      <c r="Q22" s="104"/>
    </row>
    <row r="23" spans="1:17" ht="13.15" x14ac:dyDescent="0.25">
      <c r="A23" s="19">
        <v>1</v>
      </c>
      <c r="B23" s="29">
        <v>2</v>
      </c>
      <c r="C23" s="27">
        <v>3</v>
      </c>
      <c r="D23" s="27">
        <v>4</v>
      </c>
      <c r="E23" s="19">
        <v>5</v>
      </c>
      <c r="F23" s="28">
        <v>6</v>
      </c>
      <c r="G23" s="28">
        <v>7</v>
      </c>
      <c r="H23" s="28">
        <v>8</v>
      </c>
      <c r="I23" s="28">
        <v>9</v>
      </c>
      <c r="J23" s="28">
        <v>10</v>
      </c>
      <c r="K23" s="28">
        <v>11</v>
      </c>
      <c r="L23" s="28">
        <v>12</v>
      </c>
      <c r="M23" s="28">
        <v>13</v>
      </c>
      <c r="N23" s="28">
        <v>14</v>
      </c>
      <c r="O23" s="28">
        <v>15</v>
      </c>
      <c r="P23" s="28">
        <v>16</v>
      </c>
      <c r="Q23" s="28">
        <v>17</v>
      </c>
    </row>
    <row r="24" spans="1:17" ht="19.899999999999999" customHeight="1" x14ac:dyDescent="0.2">
      <c r="A24" s="99" t="s">
        <v>28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72.75" x14ac:dyDescent="0.2">
      <c r="A25" s="32" t="s">
        <v>29</v>
      </c>
      <c r="B25" s="33" t="s">
        <v>30</v>
      </c>
      <c r="C25" s="34" t="s">
        <v>31</v>
      </c>
      <c r="D25" s="24" t="s">
        <v>32</v>
      </c>
      <c r="E25" s="35" t="s">
        <v>33</v>
      </c>
      <c r="F25" s="36">
        <v>177.24</v>
      </c>
      <c r="G25" s="36">
        <v>101.39</v>
      </c>
      <c r="H25" s="36">
        <v>53.27</v>
      </c>
      <c r="I25" s="36">
        <v>4.46</v>
      </c>
      <c r="J25" s="37">
        <v>12</v>
      </c>
      <c r="K25" s="37">
        <v>7</v>
      </c>
      <c r="L25" s="37">
        <v>4</v>
      </c>
      <c r="M25" s="37"/>
      <c r="N25" s="37">
        <v>10.54</v>
      </c>
      <c r="O25" s="37">
        <v>0.71</v>
      </c>
      <c r="P25" s="37">
        <v>0.33</v>
      </c>
      <c r="Q25" s="37">
        <v>0.02</v>
      </c>
    </row>
    <row r="26" spans="1:17" ht="72.75" x14ac:dyDescent="0.2">
      <c r="A26" s="32" t="s">
        <v>34</v>
      </c>
      <c r="B26" s="33" t="s">
        <v>35</v>
      </c>
      <c r="C26" s="34" t="s">
        <v>36</v>
      </c>
      <c r="D26" s="24" t="s">
        <v>32</v>
      </c>
      <c r="E26" s="35" t="s">
        <v>33</v>
      </c>
      <c r="F26" s="36">
        <v>6394.61</v>
      </c>
      <c r="G26" s="36">
        <v>1568.06</v>
      </c>
      <c r="H26" s="36">
        <v>4563.2299999999996</v>
      </c>
      <c r="I26" s="36">
        <v>330.7</v>
      </c>
      <c r="J26" s="37">
        <v>432</v>
      </c>
      <c r="K26" s="37">
        <v>106</v>
      </c>
      <c r="L26" s="37">
        <v>308</v>
      </c>
      <c r="M26" s="37">
        <v>22</v>
      </c>
      <c r="N26" s="37">
        <v>163</v>
      </c>
      <c r="O26" s="37">
        <v>11</v>
      </c>
      <c r="P26" s="37">
        <v>25.59</v>
      </c>
      <c r="Q26" s="37">
        <v>1.73</v>
      </c>
    </row>
    <row r="27" spans="1:17" ht="24" x14ac:dyDescent="0.2">
      <c r="A27" s="38" t="s">
        <v>37</v>
      </c>
      <c r="B27" s="33" t="s">
        <v>38</v>
      </c>
      <c r="C27" s="39" t="s">
        <v>39</v>
      </c>
      <c r="D27" s="40" t="s">
        <v>40</v>
      </c>
      <c r="E27" s="41" t="s">
        <v>41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60" x14ac:dyDescent="0.2">
      <c r="A28" s="38" t="s">
        <v>42</v>
      </c>
      <c r="B28" s="33" t="s">
        <v>43</v>
      </c>
      <c r="C28" s="39" t="s">
        <v>44</v>
      </c>
      <c r="D28" s="40" t="s">
        <v>45</v>
      </c>
      <c r="E28" s="42">
        <v>5</v>
      </c>
      <c r="F28" s="43"/>
      <c r="G28" s="37"/>
      <c r="H28" s="37"/>
      <c r="I28" s="37"/>
      <c r="J28" s="44"/>
      <c r="K28" s="37"/>
      <c r="L28" s="37"/>
      <c r="M28" s="37"/>
      <c r="N28" s="37"/>
      <c r="O28" s="37"/>
      <c r="P28" s="37"/>
      <c r="Q28" s="37"/>
    </row>
    <row r="29" spans="1:17" ht="60" x14ac:dyDescent="0.2">
      <c r="A29" s="38" t="s">
        <v>46</v>
      </c>
      <c r="B29" s="33" t="s">
        <v>43</v>
      </c>
      <c r="C29" s="39" t="s">
        <v>47</v>
      </c>
      <c r="D29" s="40" t="s">
        <v>45</v>
      </c>
      <c r="E29" s="42">
        <v>2</v>
      </c>
      <c r="F29" s="43"/>
      <c r="G29" s="37"/>
      <c r="H29" s="37"/>
      <c r="I29" s="37"/>
      <c r="J29" s="44"/>
      <c r="K29" s="37"/>
      <c r="L29" s="37"/>
      <c r="M29" s="37"/>
      <c r="N29" s="37"/>
      <c r="O29" s="37"/>
      <c r="P29" s="37"/>
      <c r="Q29" s="37"/>
    </row>
    <row r="30" spans="1:17" ht="24" x14ac:dyDescent="0.2">
      <c r="A30" s="38" t="s">
        <v>48</v>
      </c>
      <c r="B30" s="33" t="s">
        <v>43</v>
      </c>
      <c r="C30" s="39" t="s">
        <v>49</v>
      </c>
      <c r="D30" s="40" t="s">
        <v>45</v>
      </c>
      <c r="E30" s="42">
        <v>1</v>
      </c>
      <c r="F30" s="43"/>
      <c r="G30" s="37"/>
      <c r="H30" s="37"/>
      <c r="I30" s="37"/>
      <c r="J30" s="44"/>
      <c r="K30" s="37"/>
      <c r="L30" s="37"/>
      <c r="M30" s="37"/>
      <c r="N30" s="37"/>
      <c r="O30" s="37"/>
      <c r="P30" s="37"/>
      <c r="Q30" s="37"/>
    </row>
    <row r="31" spans="1:17" ht="72" x14ac:dyDescent="0.2">
      <c r="A31" s="38" t="s">
        <v>50</v>
      </c>
      <c r="B31" s="33" t="s">
        <v>43</v>
      </c>
      <c r="C31" s="39" t="s">
        <v>51</v>
      </c>
      <c r="D31" s="40" t="s">
        <v>52</v>
      </c>
      <c r="E31" s="42">
        <v>1</v>
      </c>
      <c r="F31" s="43"/>
      <c r="G31" s="37"/>
      <c r="H31" s="37"/>
      <c r="I31" s="37"/>
      <c r="J31" s="44"/>
      <c r="K31" s="37"/>
      <c r="L31" s="37"/>
      <c r="M31" s="37"/>
      <c r="N31" s="37"/>
      <c r="O31" s="37"/>
      <c r="P31" s="37"/>
      <c r="Q31" s="37"/>
    </row>
    <row r="32" spans="1:17" ht="72.75" x14ac:dyDescent="0.2">
      <c r="A32" s="32" t="s">
        <v>53</v>
      </c>
      <c r="B32" s="33" t="s">
        <v>54</v>
      </c>
      <c r="C32" s="34" t="s">
        <v>55</v>
      </c>
      <c r="D32" s="24" t="s">
        <v>32</v>
      </c>
      <c r="E32" s="35" t="s">
        <v>56</v>
      </c>
      <c r="F32" s="36">
        <v>104.67</v>
      </c>
      <c r="G32" s="36">
        <v>57.34</v>
      </c>
      <c r="H32" s="36">
        <v>35.630000000000003</v>
      </c>
      <c r="I32" s="36">
        <v>1.89</v>
      </c>
      <c r="J32" s="37">
        <v>5</v>
      </c>
      <c r="K32" s="37">
        <v>3</v>
      </c>
      <c r="L32" s="37">
        <v>2</v>
      </c>
      <c r="M32" s="37"/>
      <c r="N32" s="37">
        <v>5.96</v>
      </c>
      <c r="O32" s="37">
        <v>0.26</v>
      </c>
      <c r="P32" s="37">
        <v>0.14000000000000001</v>
      </c>
      <c r="Q32" s="37">
        <v>0.01</v>
      </c>
    </row>
    <row r="33" spans="1:17" ht="72.75" x14ac:dyDescent="0.2">
      <c r="A33" s="32" t="s">
        <v>57</v>
      </c>
      <c r="B33" s="33" t="s">
        <v>58</v>
      </c>
      <c r="C33" s="34" t="s">
        <v>59</v>
      </c>
      <c r="D33" s="24" t="s">
        <v>32</v>
      </c>
      <c r="E33" s="35" t="s">
        <v>56</v>
      </c>
      <c r="F33" s="36">
        <v>4758.38</v>
      </c>
      <c r="G33" s="36">
        <v>1125.54</v>
      </c>
      <c r="H33" s="36">
        <v>3538.37</v>
      </c>
      <c r="I33" s="36">
        <v>264.67</v>
      </c>
      <c r="J33" s="37">
        <v>209</v>
      </c>
      <c r="K33" s="37">
        <v>49</v>
      </c>
      <c r="L33" s="37">
        <v>155</v>
      </c>
      <c r="M33" s="37">
        <v>12</v>
      </c>
      <c r="N33" s="37">
        <v>117</v>
      </c>
      <c r="O33" s="37">
        <v>5.14</v>
      </c>
      <c r="P33" s="37">
        <v>20.47</v>
      </c>
      <c r="Q33" s="37">
        <v>0.9</v>
      </c>
    </row>
    <row r="34" spans="1:17" ht="24" x14ac:dyDescent="0.2">
      <c r="A34" s="38" t="s">
        <v>60</v>
      </c>
      <c r="B34" s="33" t="s">
        <v>38</v>
      </c>
      <c r="C34" s="39" t="s">
        <v>61</v>
      </c>
      <c r="D34" s="40" t="s">
        <v>40</v>
      </c>
      <c r="E34" s="41" t="s">
        <v>62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60" x14ac:dyDescent="0.2">
      <c r="A35" s="38" t="s">
        <v>63</v>
      </c>
      <c r="B35" s="33" t="s">
        <v>43</v>
      </c>
      <c r="C35" s="39" t="s">
        <v>64</v>
      </c>
      <c r="D35" s="40" t="s">
        <v>45</v>
      </c>
      <c r="E35" s="42">
        <v>5</v>
      </c>
      <c r="F35" s="43"/>
      <c r="G35" s="37"/>
      <c r="H35" s="37"/>
      <c r="I35" s="37"/>
      <c r="J35" s="44"/>
      <c r="K35" s="37"/>
      <c r="L35" s="37"/>
      <c r="M35" s="37"/>
      <c r="N35" s="37"/>
      <c r="O35" s="37"/>
      <c r="P35" s="37"/>
      <c r="Q35" s="37"/>
    </row>
    <row r="36" spans="1:17" ht="60" x14ac:dyDescent="0.2">
      <c r="A36" s="38" t="s">
        <v>65</v>
      </c>
      <c r="B36" s="33" t="s">
        <v>43</v>
      </c>
      <c r="C36" s="39" t="s">
        <v>66</v>
      </c>
      <c r="D36" s="40" t="s">
        <v>45</v>
      </c>
      <c r="E36" s="42">
        <v>2</v>
      </c>
      <c r="F36" s="43"/>
      <c r="G36" s="37"/>
      <c r="H36" s="37"/>
      <c r="I36" s="37"/>
      <c r="J36" s="44"/>
      <c r="K36" s="37"/>
      <c r="L36" s="37"/>
      <c r="M36" s="37"/>
      <c r="N36" s="37"/>
      <c r="O36" s="37"/>
      <c r="P36" s="37"/>
      <c r="Q36" s="37"/>
    </row>
    <row r="37" spans="1:17" ht="72.75" x14ac:dyDescent="0.2">
      <c r="A37" s="32" t="s">
        <v>67</v>
      </c>
      <c r="B37" s="33" t="s">
        <v>68</v>
      </c>
      <c r="C37" s="34" t="s">
        <v>69</v>
      </c>
      <c r="D37" s="24" t="s">
        <v>32</v>
      </c>
      <c r="E37" s="35" t="s">
        <v>70</v>
      </c>
      <c r="F37" s="36">
        <v>3928.4</v>
      </c>
      <c r="G37" s="36">
        <v>928.33</v>
      </c>
      <c r="H37" s="36">
        <v>2934.71</v>
      </c>
      <c r="I37" s="36">
        <v>220.7</v>
      </c>
      <c r="J37" s="37">
        <v>20</v>
      </c>
      <c r="K37" s="37">
        <v>5</v>
      </c>
      <c r="L37" s="37">
        <v>15</v>
      </c>
      <c r="M37" s="37">
        <v>1</v>
      </c>
      <c r="N37" s="37">
        <v>96.5</v>
      </c>
      <c r="O37" s="37">
        <v>0.48</v>
      </c>
      <c r="P37" s="37">
        <v>17.05</v>
      </c>
      <c r="Q37" s="37">
        <v>0.09</v>
      </c>
    </row>
    <row r="38" spans="1:17" ht="24" x14ac:dyDescent="0.2">
      <c r="A38" s="38" t="s">
        <v>71</v>
      </c>
      <c r="B38" s="33" t="s">
        <v>38</v>
      </c>
      <c r="C38" s="39" t="s">
        <v>72</v>
      </c>
      <c r="D38" s="40" t="s">
        <v>40</v>
      </c>
      <c r="E38" s="41" t="s">
        <v>73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72.75" x14ac:dyDescent="0.2">
      <c r="A39" s="32" t="s">
        <v>74</v>
      </c>
      <c r="B39" s="33" t="s">
        <v>75</v>
      </c>
      <c r="C39" s="34" t="s">
        <v>76</v>
      </c>
      <c r="D39" s="24" t="s">
        <v>45</v>
      </c>
      <c r="E39" s="45">
        <v>1</v>
      </c>
      <c r="F39" s="36">
        <v>170.49</v>
      </c>
      <c r="G39" s="36">
        <v>51.95</v>
      </c>
      <c r="H39" s="36">
        <v>112.19</v>
      </c>
      <c r="I39" s="36">
        <v>13.3</v>
      </c>
      <c r="J39" s="37">
        <v>170</v>
      </c>
      <c r="K39" s="37">
        <v>52</v>
      </c>
      <c r="L39" s="37">
        <v>112</v>
      </c>
      <c r="M39" s="37">
        <v>13</v>
      </c>
      <c r="N39" s="37">
        <v>5.4</v>
      </c>
      <c r="O39" s="37">
        <v>5.4</v>
      </c>
      <c r="P39" s="37">
        <v>0.99</v>
      </c>
      <c r="Q39" s="37">
        <v>0.99</v>
      </c>
    </row>
    <row r="40" spans="1:17" ht="36" x14ac:dyDescent="0.2">
      <c r="A40" s="38" t="s">
        <v>77</v>
      </c>
      <c r="B40" s="33" t="s">
        <v>38</v>
      </c>
      <c r="C40" s="39" t="s">
        <v>78</v>
      </c>
      <c r="D40" s="40" t="s">
        <v>79</v>
      </c>
      <c r="E40" s="42">
        <v>1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72.75" x14ac:dyDescent="0.2">
      <c r="A41" s="32" t="s">
        <v>80</v>
      </c>
      <c r="B41" s="33" t="s">
        <v>81</v>
      </c>
      <c r="C41" s="34" t="s">
        <v>82</v>
      </c>
      <c r="D41" s="24" t="s">
        <v>45</v>
      </c>
      <c r="E41" s="45">
        <v>6</v>
      </c>
      <c r="F41" s="36">
        <v>109.9</v>
      </c>
      <c r="G41" s="36">
        <v>38.479999999999997</v>
      </c>
      <c r="H41" s="36">
        <v>67.88</v>
      </c>
      <c r="I41" s="36">
        <v>8.01</v>
      </c>
      <c r="J41" s="37">
        <v>659</v>
      </c>
      <c r="K41" s="37">
        <v>231</v>
      </c>
      <c r="L41" s="37">
        <v>407</v>
      </c>
      <c r="M41" s="37">
        <v>48</v>
      </c>
      <c r="N41" s="37">
        <v>4</v>
      </c>
      <c r="O41" s="37">
        <v>24</v>
      </c>
      <c r="P41" s="37">
        <v>0.6</v>
      </c>
      <c r="Q41" s="37">
        <v>3.6</v>
      </c>
    </row>
    <row r="42" spans="1:17" ht="36" x14ac:dyDescent="0.2">
      <c r="A42" s="38" t="s">
        <v>83</v>
      </c>
      <c r="B42" s="33" t="s">
        <v>38</v>
      </c>
      <c r="C42" s="39" t="s">
        <v>84</v>
      </c>
      <c r="D42" s="40" t="s">
        <v>79</v>
      </c>
      <c r="E42" s="42">
        <v>5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36" x14ac:dyDescent="0.2">
      <c r="A43" s="38" t="s">
        <v>85</v>
      </c>
      <c r="B43" s="33" t="s">
        <v>38</v>
      </c>
      <c r="C43" s="39" t="s">
        <v>86</v>
      </c>
      <c r="D43" s="40" t="s">
        <v>79</v>
      </c>
      <c r="E43" s="42">
        <v>1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72.75" x14ac:dyDescent="0.2">
      <c r="A44" s="32" t="s">
        <v>87</v>
      </c>
      <c r="B44" s="33" t="s">
        <v>88</v>
      </c>
      <c r="C44" s="34" t="s">
        <v>89</v>
      </c>
      <c r="D44" s="24" t="s">
        <v>90</v>
      </c>
      <c r="E44" s="45">
        <v>2</v>
      </c>
      <c r="F44" s="36">
        <v>3.02</v>
      </c>
      <c r="G44" s="36">
        <v>2.1800000000000002</v>
      </c>
      <c r="H44" s="37"/>
      <c r="I44" s="37"/>
      <c r="J44" s="37">
        <v>6</v>
      </c>
      <c r="K44" s="37">
        <v>4</v>
      </c>
      <c r="L44" s="37"/>
      <c r="M44" s="37"/>
      <c r="N44" s="37">
        <v>0.22</v>
      </c>
      <c r="O44" s="37">
        <v>0.44</v>
      </c>
      <c r="P44" s="37"/>
      <c r="Q44" s="37"/>
    </row>
    <row r="45" spans="1:17" ht="36" x14ac:dyDescent="0.2">
      <c r="A45" s="38" t="s">
        <v>91</v>
      </c>
      <c r="B45" s="33" t="s">
        <v>92</v>
      </c>
      <c r="C45" s="39" t="s">
        <v>93</v>
      </c>
      <c r="D45" s="40" t="s">
        <v>45</v>
      </c>
      <c r="E45" s="42">
        <v>2</v>
      </c>
      <c r="F45" s="43"/>
      <c r="G45" s="37"/>
      <c r="H45" s="37"/>
      <c r="I45" s="37"/>
      <c r="J45" s="44"/>
      <c r="K45" s="37"/>
      <c r="L45" s="37"/>
      <c r="M45" s="37"/>
      <c r="N45" s="37"/>
      <c r="O45" s="37"/>
      <c r="P45" s="37"/>
      <c r="Q45" s="37"/>
    </row>
    <row r="46" spans="1:17" ht="36" x14ac:dyDescent="0.2">
      <c r="A46" s="38" t="s">
        <v>94</v>
      </c>
      <c r="B46" s="33" t="s">
        <v>92</v>
      </c>
      <c r="C46" s="39" t="s">
        <v>95</v>
      </c>
      <c r="D46" s="40" t="s">
        <v>45</v>
      </c>
      <c r="E46" s="42">
        <v>2</v>
      </c>
      <c r="F46" s="43"/>
      <c r="G46" s="37"/>
      <c r="H46" s="37"/>
      <c r="I46" s="37"/>
      <c r="J46" s="44"/>
      <c r="K46" s="37"/>
      <c r="L46" s="37"/>
      <c r="M46" s="37"/>
      <c r="N46" s="37"/>
      <c r="O46" s="37"/>
      <c r="P46" s="37"/>
      <c r="Q46" s="37"/>
    </row>
    <row r="47" spans="1:17" ht="72.75" x14ac:dyDescent="0.2">
      <c r="A47" s="32" t="s">
        <v>96</v>
      </c>
      <c r="B47" s="33" t="s">
        <v>97</v>
      </c>
      <c r="C47" s="34" t="s">
        <v>98</v>
      </c>
      <c r="D47" s="24" t="s">
        <v>99</v>
      </c>
      <c r="E47" s="35" t="s">
        <v>100</v>
      </c>
      <c r="F47" s="36">
        <v>2869.9</v>
      </c>
      <c r="G47" s="36">
        <v>577.20000000000005</v>
      </c>
      <c r="H47" s="36">
        <v>382.78</v>
      </c>
      <c r="I47" s="36">
        <v>0.08</v>
      </c>
      <c r="J47" s="37">
        <v>57</v>
      </c>
      <c r="K47" s="37">
        <v>12</v>
      </c>
      <c r="L47" s="37">
        <v>8</v>
      </c>
      <c r="M47" s="37"/>
      <c r="N47" s="37">
        <v>60</v>
      </c>
      <c r="O47" s="37">
        <v>1.2</v>
      </c>
      <c r="P47" s="37">
        <v>0.01</v>
      </c>
      <c r="Q47" s="37"/>
    </row>
    <row r="48" spans="1:17" ht="72.75" x14ac:dyDescent="0.2">
      <c r="A48" s="32" t="s">
        <v>101</v>
      </c>
      <c r="B48" s="33" t="s">
        <v>102</v>
      </c>
      <c r="C48" s="34" t="s">
        <v>103</v>
      </c>
      <c r="D48" s="24" t="s">
        <v>45</v>
      </c>
      <c r="E48" s="45">
        <v>1</v>
      </c>
      <c r="F48" s="36">
        <v>28.69</v>
      </c>
      <c r="G48" s="36">
        <v>3.55</v>
      </c>
      <c r="H48" s="36">
        <v>24.11</v>
      </c>
      <c r="I48" s="36">
        <v>2.4300000000000002</v>
      </c>
      <c r="J48" s="37">
        <v>29</v>
      </c>
      <c r="K48" s="37">
        <v>4</v>
      </c>
      <c r="L48" s="37">
        <v>24</v>
      </c>
      <c r="M48" s="37">
        <v>2</v>
      </c>
      <c r="N48" s="37">
        <v>0.32</v>
      </c>
      <c r="O48" s="37">
        <v>0.32</v>
      </c>
      <c r="P48" s="37">
        <v>0.18</v>
      </c>
      <c r="Q48" s="37">
        <v>0.18</v>
      </c>
    </row>
    <row r="49" spans="1:17" ht="36" x14ac:dyDescent="0.2">
      <c r="A49" s="38" t="s">
        <v>104</v>
      </c>
      <c r="B49" s="33" t="s">
        <v>92</v>
      </c>
      <c r="C49" s="39" t="s">
        <v>105</v>
      </c>
      <c r="D49" s="40" t="s">
        <v>45</v>
      </c>
      <c r="E49" s="42">
        <v>1</v>
      </c>
      <c r="F49" s="43"/>
      <c r="G49" s="37"/>
      <c r="H49" s="37"/>
      <c r="I49" s="37"/>
      <c r="J49" s="44"/>
      <c r="K49" s="37"/>
      <c r="L49" s="37"/>
      <c r="M49" s="37"/>
      <c r="N49" s="37"/>
      <c r="O49" s="37"/>
      <c r="P49" s="37"/>
      <c r="Q49" s="37"/>
    </row>
    <row r="50" spans="1:17" ht="72.75" x14ac:dyDescent="0.2">
      <c r="A50" s="32" t="s">
        <v>106</v>
      </c>
      <c r="B50" s="33" t="s">
        <v>107</v>
      </c>
      <c r="C50" s="34" t="s">
        <v>108</v>
      </c>
      <c r="D50" s="24" t="s">
        <v>109</v>
      </c>
      <c r="E50" s="45">
        <v>4</v>
      </c>
      <c r="F50" s="36">
        <v>7.68</v>
      </c>
      <c r="G50" s="36">
        <v>7.68</v>
      </c>
      <c r="H50" s="37"/>
      <c r="I50" s="37"/>
      <c r="J50" s="37">
        <v>31</v>
      </c>
      <c r="K50" s="37">
        <v>31</v>
      </c>
      <c r="L50" s="37"/>
      <c r="M50" s="37"/>
      <c r="N50" s="37">
        <v>0.9</v>
      </c>
      <c r="O50" s="37">
        <v>3.6</v>
      </c>
      <c r="P50" s="37"/>
      <c r="Q50" s="37"/>
    </row>
    <row r="51" spans="1:17" ht="72.75" x14ac:dyDescent="0.2">
      <c r="A51" s="32" t="s">
        <v>110</v>
      </c>
      <c r="B51" s="33" t="s">
        <v>111</v>
      </c>
      <c r="C51" s="34" t="s">
        <v>112</v>
      </c>
      <c r="D51" s="24" t="s">
        <v>113</v>
      </c>
      <c r="E51" s="35" t="s">
        <v>114</v>
      </c>
      <c r="F51" s="36">
        <v>447.59</v>
      </c>
      <c r="G51" s="36">
        <v>42.88</v>
      </c>
      <c r="H51" s="36">
        <v>9.8699999999999992</v>
      </c>
      <c r="I51" s="36">
        <v>0.33</v>
      </c>
      <c r="J51" s="37">
        <v>18</v>
      </c>
      <c r="K51" s="37">
        <v>2</v>
      </c>
      <c r="L51" s="37"/>
      <c r="M51" s="37"/>
      <c r="N51" s="37">
        <v>3.92</v>
      </c>
      <c r="O51" s="37">
        <v>0.16</v>
      </c>
      <c r="P51" s="37">
        <v>0.03</v>
      </c>
      <c r="Q51" s="37"/>
    </row>
    <row r="52" spans="1:17" ht="72.75" x14ac:dyDescent="0.2">
      <c r="A52" s="32" t="s">
        <v>115</v>
      </c>
      <c r="B52" s="33" t="s">
        <v>116</v>
      </c>
      <c r="C52" s="34" t="s">
        <v>117</v>
      </c>
      <c r="D52" s="24" t="s">
        <v>113</v>
      </c>
      <c r="E52" s="35" t="s">
        <v>114</v>
      </c>
      <c r="F52" s="36">
        <v>1046.74</v>
      </c>
      <c r="G52" s="36">
        <v>44.8</v>
      </c>
      <c r="H52" s="36">
        <v>13.32</v>
      </c>
      <c r="I52" s="36">
        <v>0.66</v>
      </c>
      <c r="J52" s="37">
        <v>42</v>
      </c>
      <c r="K52" s="37">
        <v>2</v>
      </c>
      <c r="L52" s="37">
        <v>1</v>
      </c>
      <c r="M52" s="37"/>
      <c r="N52" s="37">
        <v>4.9400000000000004</v>
      </c>
      <c r="O52" s="37">
        <v>0.2</v>
      </c>
      <c r="P52" s="37">
        <v>0.06</v>
      </c>
      <c r="Q52" s="37"/>
    </row>
    <row r="53" spans="1:17" ht="72.75" x14ac:dyDescent="0.2">
      <c r="A53" s="32" t="s">
        <v>118</v>
      </c>
      <c r="B53" s="33" t="s">
        <v>119</v>
      </c>
      <c r="C53" s="34" t="s">
        <v>120</v>
      </c>
      <c r="D53" s="24" t="s">
        <v>121</v>
      </c>
      <c r="E53" s="35" t="s">
        <v>122</v>
      </c>
      <c r="F53" s="36">
        <v>38.35</v>
      </c>
      <c r="G53" s="36">
        <v>16.8</v>
      </c>
      <c r="H53" s="36">
        <v>5.09</v>
      </c>
      <c r="I53" s="37"/>
      <c r="J53" s="37">
        <v>1841</v>
      </c>
      <c r="K53" s="37">
        <v>806</v>
      </c>
      <c r="L53" s="37">
        <v>244</v>
      </c>
      <c r="M53" s="37"/>
      <c r="N53" s="37">
        <v>1.3</v>
      </c>
      <c r="O53" s="37">
        <v>62.4</v>
      </c>
      <c r="P53" s="37"/>
      <c r="Q53" s="37"/>
    </row>
    <row r="54" spans="1:17" ht="72.75" x14ac:dyDescent="0.2">
      <c r="A54" s="32" t="s">
        <v>123</v>
      </c>
      <c r="B54" s="33" t="s">
        <v>124</v>
      </c>
      <c r="C54" s="34" t="s">
        <v>125</v>
      </c>
      <c r="D54" s="24" t="s">
        <v>121</v>
      </c>
      <c r="E54" s="35" t="s">
        <v>126</v>
      </c>
      <c r="F54" s="36">
        <v>28.06</v>
      </c>
      <c r="G54" s="36">
        <v>14.21</v>
      </c>
      <c r="H54" s="36">
        <v>3.9</v>
      </c>
      <c r="I54" s="37"/>
      <c r="J54" s="37">
        <v>505</v>
      </c>
      <c r="K54" s="37">
        <v>256</v>
      </c>
      <c r="L54" s="37">
        <v>70</v>
      </c>
      <c r="M54" s="37"/>
      <c r="N54" s="37">
        <v>1.1000000000000001</v>
      </c>
      <c r="O54" s="37">
        <v>19.8</v>
      </c>
      <c r="P54" s="37"/>
      <c r="Q54" s="37"/>
    </row>
    <row r="55" spans="1:17" ht="19.899999999999999" customHeight="1" x14ac:dyDescent="0.2">
      <c r="A55" s="94" t="s">
        <v>127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1:17" ht="72.75" x14ac:dyDescent="0.2">
      <c r="A56" s="32" t="s">
        <v>128</v>
      </c>
      <c r="B56" s="33" t="s">
        <v>129</v>
      </c>
      <c r="C56" s="34" t="s">
        <v>130</v>
      </c>
      <c r="D56" s="24" t="s">
        <v>99</v>
      </c>
      <c r="E56" s="45">
        <v>0.01</v>
      </c>
      <c r="F56" s="36">
        <v>2083.3000000000002</v>
      </c>
      <c r="G56" s="36">
        <v>102.18</v>
      </c>
      <c r="H56" s="36">
        <v>1981.12</v>
      </c>
      <c r="I56" s="36">
        <v>165.88</v>
      </c>
      <c r="J56" s="37">
        <v>21</v>
      </c>
      <c r="K56" s="37">
        <v>1</v>
      </c>
      <c r="L56" s="37">
        <v>20</v>
      </c>
      <c r="M56" s="37">
        <v>2</v>
      </c>
      <c r="N56" s="37">
        <v>13.1</v>
      </c>
      <c r="O56" s="37">
        <v>0.13</v>
      </c>
      <c r="P56" s="37">
        <v>14.3</v>
      </c>
      <c r="Q56" s="37">
        <v>0.14000000000000001</v>
      </c>
    </row>
    <row r="57" spans="1:17" ht="72.75" x14ac:dyDescent="0.2">
      <c r="A57" s="32" t="s">
        <v>131</v>
      </c>
      <c r="B57" s="33" t="s">
        <v>132</v>
      </c>
      <c r="C57" s="34" t="s">
        <v>133</v>
      </c>
      <c r="D57" s="24" t="s">
        <v>134</v>
      </c>
      <c r="E57" s="35" t="s">
        <v>135</v>
      </c>
      <c r="F57" s="36">
        <v>3528.33</v>
      </c>
      <c r="G57" s="36">
        <v>1053</v>
      </c>
      <c r="H57" s="36">
        <v>1566.06</v>
      </c>
      <c r="I57" s="36">
        <v>244.39</v>
      </c>
      <c r="J57" s="37">
        <v>3</v>
      </c>
      <c r="K57" s="37">
        <v>1</v>
      </c>
      <c r="L57" s="37">
        <v>1</v>
      </c>
      <c r="M57" s="37"/>
      <c r="N57" s="37">
        <v>135</v>
      </c>
      <c r="O57" s="37">
        <v>0.11</v>
      </c>
      <c r="P57" s="37">
        <v>18.12</v>
      </c>
      <c r="Q57" s="37">
        <v>0.01</v>
      </c>
    </row>
    <row r="58" spans="1:17" x14ac:dyDescent="0.2">
      <c r="A58" s="38" t="s">
        <v>136</v>
      </c>
      <c r="B58" s="33" t="s">
        <v>43</v>
      </c>
      <c r="C58" s="39" t="s">
        <v>219</v>
      </c>
      <c r="D58" s="40" t="s">
        <v>137</v>
      </c>
      <c r="E58" s="42">
        <v>0.08</v>
      </c>
      <c r="F58" s="43"/>
      <c r="G58" s="37"/>
      <c r="H58" s="37"/>
      <c r="I58" s="37"/>
      <c r="J58" s="44"/>
      <c r="K58" s="37"/>
      <c r="L58" s="37"/>
      <c r="M58" s="37"/>
      <c r="N58" s="37"/>
      <c r="O58" s="37"/>
      <c r="P58" s="37"/>
      <c r="Q58" s="37"/>
    </row>
    <row r="59" spans="1:17" ht="72.75" x14ac:dyDescent="0.2">
      <c r="A59" s="32" t="s">
        <v>138</v>
      </c>
      <c r="B59" s="33" t="s">
        <v>139</v>
      </c>
      <c r="C59" s="34" t="s">
        <v>140</v>
      </c>
      <c r="D59" s="24" t="s">
        <v>40</v>
      </c>
      <c r="E59" s="35" t="s">
        <v>141</v>
      </c>
      <c r="F59" s="36">
        <v>2092.69</v>
      </c>
      <c r="G59" s="36">
        <v>875.42</v>
      </c>
      <c r="H59" s="36">
        <v>970.59</v>
      </c>
      <c r="I59" s="36">
        <v>95.25</v>
      </c>
      <c r="J59" s="37">
        <v>45</v>
      </c>
      <c r="K59" s="37">
        <v>19</v>
      </c>
      <c r="L59" s="37">
        <v>21</v>
      </c>
      <c r="M59" s="37">
        <v>2</v>
      </c>
      <c r="N59" s="37">
        <v>91</v>
      </c>
      <c r="O59" s="37">
        <v>1.94</v>
      </c>
      <c r="P59" s="37">
        <v>7.34</v>
      </c>
      <c r="Q59" s="37">
        <v>0.16</v>
      </c>
    </row>
    <row r="60" spans="1:17" ht="72.75" x14ac:dyDescent="0.2">
      <c r="A60" s="32" t="s">
        <v>142</v>
      </c>
      <c r="B60" s="33" t="s">
        <v>143</v>
      </c>
      <c r="C60" s="34" t="s">
        <v>144</v>
      </c>
      <c r="D60" s="24" t="s">
        <v>40</v>
      </c>
      <c r="E60" s="35" t="s">
        <v>141</v>
      </c>
      <c r="F60" s="36">
        <v>1157.8900000000001</v>
      </c>
      <c r="G60" s="36">
        <v>667.55</v>
      </c>
      <c r="H60" s="36">
        <v>252.16</v>
      </c>
      <c r="I60" s="36">
        <v>3.35</v>
      </c>
      <c r="J60" s="37">
        <v>25</v>
      </c>
      <c r="K60" s="37">
        <v>14</v>
      </c>
      <c r="L60" s="37">
        <v>5</v>
      </c>
      <c r="M60" s="37"/>
      <c r="N60" s="37">
        <v>73.599999999999994</v>
      </c>
      <c r="O60" s="37">
        <v>1.57</v>
      </c>
      <c r="P60" s="37">
        <v>0.27</v>
      </c>
      <c r="Q60" s="37">
        <v>0.01</v>
      </c>
    </row>
    <row r="61" spans="1:17" ht="24" x14ac:dyDescent="0.2">
      <c r="A61" s="38" t="s">
        <v>145</v>
      </c>
      <c r="B61" s="33" t="s">
        <v>38</v>
      </c>
      <c r="C61" s="39" t="s">
        <v>146</v>
      </c>
      <c r="D61" s="40" t="s">
        <v>147</v>
      </c>
      <c r="E61" s="42">
        <v>1.7999999999999999E-2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x14ac:dyDescent="0.2">
      <c r="A62" s="38" t="s">
        <v>148</v>
      </c>
      <c r="B62" s="33" t="s">
        <v>43</v>
      </c>
      <c r="C62" s="39" t="s">
        <v>149</v>
      </c>
      <c r="D62" s="40" t="s">
        <v>40</v>
      </c>
      <c r="E62" s="42">
        <v>1.6999999999999999E-3</v>
      </c>
      <c r="F62" s="43"/>
      <c r="G62" s="37"/>
      <c r="H62" s="37"/>
      <c r="I62" s="37"/>
      <c r="J62" s="44"/>
      <c r="K62" s="37"/>
      <c r="L62" s="37"/>
      <c r="M62" s="37"/>
      <c r="N62" s="37"/>
      <c r="O62" s="37"/>
      <c r="P62" s="37"/>
      <c r="Q62" s="37"/>
    </row>
    <row r="63" spans="1:17" ht="24" x14ac:dyDescent="0.2">
      <c r="A63" s="38" t="s">
        <v>150</v>
      </c>
      <c r="B63" s="33" t="s">
        <v>43</v>
      </c>
      <c r="C63" s="39" t="s">
        <v>151</v>
      </c>
      <c r="D63" s="40" t="s">
        <v>40</v>
      </c>
      <c r="E63" s="42">
        <v>1.1999999999999999E-3</v>
      </c>
      <c r="F63" s="43"/>
      <c r="G63" s="37"/>
      <c r="H63" s="37"/>
      <c r="I63" s="37"/>
      <c r="J63" s="44"/>
      <c r="K63" s="37"/>
      <c r="L63" s="37"/>
      <c r="M63" s="37"/>
      <c r="N63" s="37"/>
      <c r="O63" s="37"/>
      <c r="P63" s="37"/>
      <c r="Q63" s="37"/>
    </row>
    <row r="64" spans="1:17" ht="36" x14ac:dyDescent="0.2">
      <c r="A64" s="38" t="s">
        <v>152</v>
      </c>
      <c r="B64" s="33" t="s">
        <v>92</v>
      </c>
      <c r="C64" s="39" t="s">
        <v>153</v>
      </c>
      <c r="D64" s="40" t="s">
        <v>154</v>
      </c>
      <c r="E64" s="42">
        <v>1</v>
      </c>
      <c r="F64" s="43"/>
      <c r="G64" s="37"/>
      <c r="H64" s="37"/>
      <c r="I64" s="37"/>
      <c r="J64" s="44"/>
      <c r="K64" s="37"/>
      <c r="L64" s="37"/>
      <c r="M64" s="37"/>
      <c r="N64" s="37"/>
      <c r="O64" s="37"/>
      <c r="P64" s="37"/>
      <c r="Q64" s="37"/>
    </row>
    <row r="65" spans="1:17" ht="24" x14ac:dyDescent="0.2">
      <c r="A65" s="38" t="s">
        <v>155</v>
      </c>
      <c r="B65" s="33" t="s">
        <v>43</v>
      </c>
      <c r="C65" s="39" t="s">
        <v>156</v>
      </c>
      <c r="D65" s="40" t="s">
        <v>109</v>
      </c>
      <c r="E65" s="41" t="s">
        <v>157</v>
      </c>
      <c r="F65" s="43"/>
      <c r="G65" s="37"/>
      <c r="H65" s="37"/>
      <c r="I65" s="37"/>
      <c r="J65" s="44"/>
      <c r="K65" s="37"/>
      <c r="L65" s="37"/>
      <c r="M65" s="37"/>
      <c r="N65" s="37"/>
      <c r="O65" s="37"/>
      <c r="P65" s="37"/>
      <c r="Q65" s="37"/>
    </row>
    <row r="66" spans="1:17" ht="72.75" x14ac:dyDescent="0.2">
      <c r="A66" s="32" t="s">
        <v>158</v>
      </c>
      <c r="B66" s="33" t="s">
        <v>107</v>
      </c>
      <c r="C66" s="34" t="s">
        <v>108</v>
      </c>
      <c r="D66" s="24" t="s">
        <v>109</v>
      </c>
      <c r="E66" s="45">
        <v>0.6</v>
      </c>
      <c r="F66" s="36">
        <v>7.68</v>
      </c>
      <c r="G66" s="36">
        <v>7.68</v>
      </c>
      <c r="H66" s="37"/>
      <c r="I66" s="37"/>
      <c r="J66" s="37">
        <v>5</v>
      </c>
      <c r="K66" s="37">
        <v>5</v>
      </c>
      <c r="L66" s="37"/>
      <c r="M66" s="37"/>
      <c r="N66" s="37">
        <v>0.9</v>
      </c>
      <c r="O66" s="37">
        <v>0.54</v>
      </c>
      <c r="P66" s="37"/>
      <c r="Q66" s="37"/>
    </row>
    <row r="67" spans="1:17" ht="72.75" x14ac:dyDescent="0.2">
      <c r="A67" s="32" t="s">
        <v>159</v>
      </c>
      <c r="B67" s="33" t="s">
        <v>111</v>
      </c>
      <c r="C67" s="34" t="s">
        <v>112</v>
      </c>
      <c r="D67" s="24" t="s">
        <v>113</v>
      </c>
      <c r="E67" s="35" t="s">
        <v>160</v>
      </c>
      <c r="F67" s="36">
        <v>447.59</v>
      </c>
      <c r="G67" s="36">
        <v>42.88</v>
      </c>
      <c r="H67" s="36">
        <v>9.8699999999999992</v>
      </c>
      <c r="I67" s="36">
        <v>0.33</v>
      </c>
      <c r="J67" s="37">
        <v>3</v>
      </c>
      <c r="K67" s="37"/>
      <c r="L67" s="37"/>
      <c r="M67" s="37"/>
      <c r="N67" s="37">
        <v>3.92</v>
      </c>
      <c r="O67" s="37">
        <v>0.02</v>
      </c>
      <c r="P67" s="37">
        <v>0.03</v>
      </c>
      <c r="Q67" s="37"/>
    </row>
    <row r="68" spans="1:17" ht="72.75" x14ac:dyDescent="0.2">
      <c r="A68" s="32" t="s">
        <v>161</v>
      </c>
      <c r="B68" s="33" t="s">
        <v>116</v>
      </c>
      <c r="C68" s="34" t="s">
        <v>117</v>
      </c>
      <c r="D68" s="24" t="s">
        <v>113</v>
      </c>
      <c r="E68" s="35" t="s">
        <v>160</v>
      </c>
      <c r="F68" s="36">
        <v>1046.74</v>
      </c>
      <c r="G68" s="36">
        <v>44.8</v>
      </c>
      <c r="H68" s="36">
        <v>13.32</v>
      </c>
      <c r="I68" s="36">
        <v>0.66</v>
      </c>
      <c r="J68" s="37">
        <v>6</v>
      </c>
      <c r="K68" s="37"/>
      <c r="L68" s="37"/>
      <c r="M68" s="37"/>
      <c r="N68" s="37">
        <v>4.9400000000000004</v>
      </c>
      <c r="O68" s="37">
        <v>0.03</v>
      </c>
      <c r="P68" s="37">
        <v>0.06</v>
      </c>
      <c r="Q68" s="37"/>
    </row>
    <row r="69" spans="1:17" ht="19.899999999999999" customHeight="1" x14ac:dyDescent="0.2">
      <c r="A69" s="94" t="s">
        <v>162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1:17" ht="72.75" x14ac:dyDescent="0.2">
      <c r="A70" s="32" t="s">
        <v>163</v>
      </c>
      <c r="B70" s="33" t="s">
        <v>129</v>
      </c>
      <c r="C70" s="34" t="s">
        <v>130</v>
      </c>
      <c r="D70" s="24" t="s">
        <v>99</v>
      </c>
      <c r="E70" s="45">
        <v>0.02</v>
      </c>
      <c r="F70" s="36">
        <v>2083.3000000000002</v>
      </c>
      <c r="G70" s="36">
        <v>102.18</v>
      </c>
      <c r="H70" s="36">
        <v>1981.12</v>
      </c>
      <c r="I70" s="36">
        <v>165.88</v>
      </c>
      <c r="J70" s="37">
        <v>42</v>
      </c>
      <c r="K70" s="37">
        <v>2</v>
      </c>
      <c r="L70" s="37">
        <v>40</v>
      </c>
      <c r="M70" s="37">
        <v>3</v>
      </c>
      <c r="N70" s="37">
        <v>13.1</v>
      </c>
      <c r="O70" s="37">
        <v>0.26</v>
      </c>
      <c r="P70" s="37">
        <v>14.3</v>
      </c>
      <c r="Q70" s="37">
        <v>0.28999999999999998</v>
      </c>
    </row>
    <row r="71" spans="1:17" ht="72.75" x14ac:dyDescent="0.2">
      <c r="A71" s="32" t="s">
        <v>164</v>
      </c>
      <c r="B71" s="33" t="s">
        <v>132</v>
      </c>
      <c r="C71" s="34" t="s">
        <v>133</v>
      </c>
      <c r="D71" s="24" t="s">
        <v>134</v>
      </c>
      <c r="E71" s="35" t="s">
        <v>165</v>
      </c>
      <c r="F71" s="36">
        <v>3528.33</v>
      </c>
      <c r="G71" s="36">
        <v>1053</v>
      </c>
      <c r="H71" s="36">
        <v>1566.06</v>
      </c>
      <c r="I71" s="36">
        <v>244.39</v>
      </c>
      <c r="J71" s="37">
        <v>6</v>
      </c>
      <c r="K71" s="37">
        <v>2</v>
      </c>
      <c r="L71" s="37">
        <v>3</v>
      </c>
      <c r="M71" s="37"/>
      <c r="N71" s="37">
        <v>135</v>
      </c>
      <c r="O71" s="37">
        <v>0.22</v>
      </c>
      <c r="P71" s="37">
        <v>18.12</v>
      </c>
      <c r="Q71" s="37">
        <v>0.03</v>
      </c>
    </row>
    <row r="72" spans="1:17" ht="19.5" x14ac:dyDescent="0.2">
      <c r="A72" s="38" t="s">
        <v>166</v>
      </c>
      <c r="B72" s="33" t="s">
        <v>43</v>
      </c>
      <c r="C72" s="39" t="s">
        <v>219</v>
      </c>
      <c r="D72" s="40" t="s">
        <v>137</v>
      </c>
      <c r="E72" s="41" t="s">
        <v>167</v>
      </c>
      <c r="F72" s="43"/>
      <c r="G72" s="37"/>
      <c r="H72" s="37"/>
      <c r="I72" s="37"/>
      <c r="J72" s="44"/>
      <c r="K72" s="37"/>
      <c r="L72" s="37"/>
      <c r="M72" s="37"/>
      <c r="N72" s="37"/>
      <c r="O72" s="37"/>
      <c r="P72" s="37"/>
      <c r="Q72" s="37"/>
    </row>
    <row r="73" spans="1:17" ht="72.75" x14ac:dyDescent="0.2">
      <c r="A73" s="32" t="s">
        <v>168</v>
      </c>
      <c r="B73" s="33" t="s">
        <v>139</v>
      </c>
      <c r="C73" s="34" t="s">
        <v>140</v>
      </c>
      <c r="D73" s="24" t="s">
        <v>40</v>
      </c>
      <c r="E73" s="35" t="s">
        <v>169</v>
      </c>
      <c r="F73" s="36">
        <v>2092.69</v>
      </c>
      <c r="G73" s="36">
        <v>875.42</v>
      </c>
      <c r="H73" s="36">
        <v>970.59</v>
      </c>
      <c r="I73" s="36">
        <v>95.25</v>
      </c>
      <c r="J73" s="37">
        <v>73</v>
      </c>
      <c r="K73" s="37">
        <v>31</v>
      </c>
      <c r="L73" s="37">
        <v>34</v>
      </c>
      <c r="M73" s="37">
        <v>3</v>
      </c>
      <c r="N73" s="37">
        <v>91</v>
      </c>
      <c r="O73" s="37">
        <v>3.19</v>
      </c>
      <c r="P73" s="37">
        <v>7.34</v>
      </c>
      <c r="Q73" s="37">
        <v>0.26</v>
      </c>
    </row>
    <row r="74" spans="1:17" ht="72.75" x14ac:dyDescent="0.2">
      <c r="A74" s="32" t="s">
        <v>170</v>
      </c>
      <c r="B74" s="33" t="s">
        <v>143</v>
      </c>
      <c r="C74" s="34" t="s">
        <v>144</v>
      </c>
      <c r="D74" s="24" t="s">
        <v>40</v>
      </c>
      <c r="E74" s="35" t="s">
        <v>169</v>
      </c>
      <c r="F74" s="36">
        <v>1157.8900000000001</v>
      </c>
      <c r="G74" s="36">
        <v>667.55</v>
      </c>
      <c r="H74" s="36">
        <v>252.16</v>
      </c>
      <c r="I74" s="36">
        <v>3.35</v>
      </c>
      <c r="J74" s="37">
        <v>41</v>
      </c>
      <c r="K74" s="37">
        <v>23</v>
      </c>
      <c r="L74" s="37">
        <v>9</v>
      </c>
      <c r="M74" s="37"/>
      <c r="N74" s="37">
        <v>73.599999999999994</v>
      </c>
      <c r="O74" s="37">
        <v>2.58</v>
      </c>
      <c r="P74" s="37">
        <v>0.27</v>
      </c>
      <c r="Q74" s="37">
        <v>0.01</v>
      </c>
    </row>
    <row r="75" spans="1:17" ht="24" x14ac:dyDescent="0.2">
      <c r="A75" s="38" t="s">
        <v>171</v>
      </c>
      <c r="B75" s="33" t="s">
        <v>38</v>
      </c>
      <c r="C75" s="39" t="s">
        <v>172</v>
      </c>
      <c r="D75" s="40" t="s">
        <v>147</v>
      </c>
      <c r="E75" s="42">
        <v>2.8000000000000001E-2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x14ac:dyDescent="0.2">
      <c r="A76" s="38" t="s">
        <v>173</v>
      </c>
      <c r="B76" s="33" t="s">
        <v>43</v>
      </c>
      <c r="C76" s="39" t="s">
        <v>149</v>
      </c>
      <c r="D76" s="40" t="s">
        <v>40</v>
      </c>
      <c r="E76" s="42">
        <v>3.3999999999999998E-3</v>
      </c>
      <c r="F76" s="43"/>
      <c r="G76" s="37"/>
      <c r="H76" s="37"/>
      <c r="I76" s="37"/>
      <c r="J76" s="44"/>
      <c r="K76" s="37"/>
      <c r="L76" s="37"/>
      <c r="M76" s="37"/>
      <c r="N76" s="37"/>
      <c r="O76" s="37"/>
      <c r="P76" s="37"/>
      <c r="Q76" s="37"/>
    </row>
    <row r="77" spans="1:17" ht="24" x14ac:dyDescent="0.2">
      <c r="A77" s="38" t="s">
        <v>174</v>
      </c>
      <c r="B77" s="33" t="s">
        <v>43</v>
      </c>
      <c r="C77" s="39" t="s">
        <v>151</v>
      </c>
      <c r="D77" s="40" t="s">
        <v>40</v>
      </c>
      <c r="E77" s="42">
        <v>2.3999999999999998E-3</v>
      </c>
      <c r="F77" s="43"/>
      <c r="G77" s="37"/>
      <c r="H77" s="37"/>
      <c r="I77" s="37"/>
      <c r="J77" s="44"/>
      <c r="K77" s="37"/>
      <c r="L77" s="37"/>
      <c r="M77" s="37"/>
      <c r="N77" s="37"/>
      <c r="O77" s="37"/>
      <c r="P77" s="37"/>
      <c r="Q77" s="37"/>
    </row>
    <row r="78" spans="1:17" ht="36" x14ac:dyDescent="0.2">
      <c r="A78" s="38" t="s">
        <v>175</v>
      </c>
      <c r="B78" s="33" t="s">
        <v>92</v>
      </c>
      <c r="C78" s="39" t="s">
        <v>176</v>
      </c>
      <c r="D78" s="40" t="s">
        <v>154</v>
      </c>
      <c r="E78" s="42">
        <v>2</v>
      </c>
      <c r="F78" s="43"/>
      <c r="G78" s="37"/>
      <c r="H78" s="37"/>
      <c r="I78" s="37"/>
      <c r="J78" s="44"/>
      <c r="K78" s="37"/>
      <c r="L78" s="37"/>
      <c r="M78" s="37"/>
      <c r="N78" s="37"/>
      <c r="O78" s="37"/>
      <c r="P78" s="37"/>
      <c r="Q78" s="37"/>
    </row>
    <row r="79" spans="1:17" ht="24" x14ac:dyDescent="0.2">
      <c r="A79" s="38" t="s">
        <v>177</v>
      </c>
      <c r="B79" s="33" t="s">
        <v>43</v>
      </c>
      <c r="C79" s="39" t="s">
        <v>156</v>
      </c>
      <c r="D79" s="40" t="s">
        <v>109</v>
      </c>
      <c r="E79" s="41" t="s">
        <v>157</v>
      </c>
      <c r="F79" s="43"/>
      <c r="G79" s="37"/>
      <c r="H79" s="37"/>
      <c r="I79" s="37"/>
      <c r="J79" s="44"/>
      <c r="K79" s="37"/>
      <c r="L79" s="37"/>
      <c r="M79" s="37"/>
      <c r="N79" s="37"/>
      <c r="O79" s="37"/>
      <c r="P79" s="37"/>
      <c r="Q79" s="37"/>
    </row>
    <row r="80" spans="1:17" ht="72.75" x14ac:dyDescent="0.2">
      <c r="A80" s="32" t="s">
        <v>178</v>
      </c>
      <c r="B80" s="33" t="s">
        <v>107</v>
      </c>
      <c r="C80" s="34" t="s">
        <v>108</v>
      </c>
      <c r="D80" s="24" t="s">
        <v>109</v>
      </c>
      <c r="E80" s="45">
        <v>1</v>
      </c>
      <c r="F80" s="36">
        <v>7.68</v>
      </c>
      <c r="G80" s="36">
        <v>7.68</v>
      </c>
      <c r="H80" s="37"/>
      <c r="I80" s="37"/>
      <c r="J80" s="37">
        <v>8</v>
      </c>
      <c r="K80" s="37">
        <v>8</v>
      </c>
      <c r="L80" s="37"/>
      <c r="M80" s="37"/>
      <c r="N80" s="37">
        <v>0.9</v>
      </c>
      <c r="O80" s="37">
        <v>0.9</v>
      </c>
      <c r="P80" s="37"/>
      <c r="Q80" s="37"/>
    </row>
    <row r="81" spans="1:17" ht="72.75" x14ac:dyDescent="0.2">
      <c r="A81" s="32" t="s">
        <v>179</v>
      </c>
      <c r="B81" s="33" t="s">
        <v>111</v>
      </c>
      <c r="C81" s="34" t="s">
        <v>112</v>
      </c>
      <c r="D81" s="24" t="s">
        <v>113</v>
      </c>
      <c r="E81" s="35" t="s">
        <v>180</v>
      </c>
      <c r="F81" s="36">
        <v>447.59</v>
      </c>
      <c r="G81" s="36">
        <v>42.88</v>
      </c>
      <c r="H81" s="36">
        <v>9.8699999999999992</v>
      </c>
      <c r="I81" s="36">
        <v>0.33</v>
      </c>
      <c r="J81" s="37">
        <v>4</v>
      </c>
      <c r="K81" s="37"/>
      <c r="L81" s="37"/>
      <c r="M81" s="37"/>
      <c r="N81" s="37">
        <v>3.92</v>
      </c>
      <c r="O81" s="37">
        <v>0.04</v>
      </c>
      <c r="P81" s="37">
        <v>0.03</v>
      </c>
      <c r="Q81" s="37"/>
    </row>
    <row r="82" spans="1:17" ht="72.75" x14ac:dyDescent="0.2">
      <c r="A82" s="32" t="s">
        <v>181</v>
      </c>
      <c r="B82" s="33" t="s">
        <v>116</v>
      </c>
      <c r="C82" s="34" t="s">
        <v>117</v>
      </c>
      <c r="D82" s="24" t="s">
        <v>113</v>
      </c>
      <c r="E82" s="35" t="s">
        <v>180</v>
      </c>
      <c r="F82" s="36">
        <v>1046.74</v>
      </c>
      <c r="G82" s="36">
        <v>44.8</v>
      </c>
      <c r="H82" s="36">
        <v>13.32</v>
      </c>
      <c r="I82" s="36">
        <v>0.66</v>
      </c>
      <c r="J82" s="37">
        <v>10</v>
      </c>
      <c r="K82" s="37"/>
      <c r="L82" s="37"/>
      <c r="M82" s="37"/>
      <c r="N82" s="37">
        <v>4.9400000000000004</v>
      </c>
      <c r="O82" s="37">
        <v>0.05</v>
      </c>
      <c r="P82" s="37">
        <v>0.06</v>
      </c>
      <c r="Q82" s="37"/>
    </row>
    <row r="83" spans="1:17" ht="19.899999999999999" customHeight="1" x14ac:dyDescent="0.2">
      <c r="A83" s="94" t="s">
        <v>182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1:17" ht="72.75" x14ac:dyDescent="0.2">
      <c r="A84" s="32" t="s">
        <v>183</v>
      </c>
      <c r="B84" s="33" t="s">
        <v>184</v>
      </c>
      <c r="C84" s="34" t="s">
        <v>185</v>
      </c>
      <c r="D84" s="24" t="s">
        <v>32</v>
      </c>
      <c r="E84" s="35" t="s">
        <v>186</v>
      </c>
      <c r="F84" s="36">
        <v>4317.22</v>
      </c>
      <c r="G84" s="36">
        <v>1350.42</v>
      </c>
      <c r="H84" s="36">
        <v>2782.25</v>
      </c>
      <c r="I84" s="36">
        <v>315.83999999999997</v>
      </c>
      <c r="J84" s="37">
        <v>820</v>
      </c>
      <c r="K84" s="37">
        <v>257</v>
      </c>
      <c r="L84" s="37">
        <v>529</v>
      </c>
      <c r="M84" s="37">
        <v>60</v>
      </c>
      <c r="N84" s="37">
        <v>142</v>
      </c>
      <c r="O84" s="37">
        <v>26.98</v>
      </c>
      <c r="P84" s="37">
        <v>23.47</v>
      </c>
      <c r="Q84" s="37">
        <v>4.46</v>
      </c>
    </row>
    <row r="85" spans="1:17" ht="19.5" x14ac:dyDescent="0.2">
      <c r="A85" s="38" t="s">
        <v>187</v>
      </c>
      <c r="B85" s="33" t="s">
        <v>43</v>
      </c>
      <c r="C85" s="39" t="s">
        <v>219</v>
      </c>
      <c r="D85" s="40" t="s">
        <v>137</v>
      </c>
      <c r="E85" s="41" t="s">
        <v>188</v>
      </c>
      <c r="F85" s="43"/>
      <c r="G85" s="37"/>
      <c r="H85" s="37"/>
      <c r="I85" s="37"/>
      <c r="J85" s="44"/>
      <c r="K85" s="37"/>
      <c r="L85" s="37"/>
      <c r="M85" s="37"/>
      <c r="N85" s="37"/>
      <c r="O85" s="37"/>
      <c r="P85" s="37"/>
      <c r="Q85" s="37"/>
    </row>
    <row r="86" spans="1:17" ht="72.75" x14ac:dyDescent="0.2">
      <c r="A86" s="32" t="s">
        <v>189</v>
      </c>
      <c r="B86" s="33" t="s">
        <v>139</v>
      </c>
      <c r="C86" s="34" t="s">
        <v>140</v>
      </c>
      <c r="D86" s="24" t="s">
        <v>40</v>
      </c>
      <c r="E86" s="35" t="s">
        <v>190</v>
      </c>
      <c r="F86" s="36">
        <v>2092.69</v>
      </c>
      <c r="G86" s="36">
        <v>875.42</v>
      </c>
      <c r="H86" s="36">
        <v>970.59</v>
      </c>
      <c r="I86" s="36">
        <v>95.25</v>
      </c>
      <c r="J86" s="37">
        <v>1138</v>
      </c>
      <c r="K86" s="37">
        <v>476</v>
      </c>
      <c r="L86" s="37">
        <v>528</v>
      </c>
      <c r="M86" s="37">
        <v>52</v>
      </c>
      <c r="N86" s="37">
        <v>91</v>
      </c>
      <c r="O86" s="37">
        <v>49.5</v>
      </c>
      <c r="P86" s="37">
        <v>7.34</v>
      </c>
      <c r="Q86" s="37">
        <v>3.99</v>
      </c>
    </row>
    <row r="87" spans="1:17" ht="24" x14ac:dyDescent="0.2">
      <c r="A87" s="38" t="s">
        <v>191</v>
      </c>
      <c r="B87" s="33" t="s">
        <v>38</v>
      </c>
      <c r="C87" s="39" t="s">
        <v>192</v>
      </c>
      <c r="D87" s="40" t="s">
        <v>147</v>
      </c>
      <c r="E87" s="42">
        <v>0.215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24" x14ac:dyDescent="0.2">
      <c r="A88" s="38" t="s">
        <v>193</v>
      </c>
      <c r="B88" s="33" t="s">
        <v>43</v>
      </c>
      <c r="C88" s="39" t="s">
        <v>151</v>
      </c>
      <c r="D88" s="40" t="s">
        <v>40</v>
      </c>
      <c r="E88" s="42">
        <v>2.1600000000000001E-2</v>
      </c>
      <c r="F88" s="43"/>
      <c r="G88" s="37"/>
      <c r="H88" s="37"/>
      <c r="I88" s="37"/>
      <c r="J88" s="44"/>
      <c r="K88" s="37"/>
      <c r="L88" s="37"/>
      <c r="M88" s="37"/>
      <c r="N88" s="37"/>
      <c r="O88" s="37"/>
      <c r="P88" s="37"/>
      <c r="Q88" s="37"/>
    </row>
    <row r="89" spans="1:17" ht="36" x14ac:dyDescent="0.2">
      <c r="A89" s="38" t="s">
        <v>194</v>
      </c>
      <c r="B89" s="33" t="s">
        <v>43</v>
      </c>
      <c r="C89" s="39" t="s">
        <v>195</v>
      </c>
      <c r="D89" s="40" t="s">
        <v>109</v>
      </c>
      <c r="E89" s="42">
        <v>20</v>
      </c>
      <c r="F89" s="43"/>
      <c r="G89" s="37"/>
      <c r="H89" s="37"/>
      <c r="I89" s="37"/>
      <c r="J89" s="44"/>
      <c r="K89" s="37"/>
      <c r="L89" s="37"/>
      <c r="M89" s="37"/>
      <c r="N89" s="37"/>
      <c r="O89" s="37"/>
      <c r="P89" s="37"/>
      <c r="Q89" s="37"/>
    </row>
    <row r="90" spans="1:17" ht="24" x14ac:dyDescent="0.2">
      <c r="A90" s="38" t="s">
        <v>196</v>
      </c>
      <c r="B90" s="33" t="s">
        <v>43</v>
      </c>
      <c r="C90" s="39" t="s">
        <v>197</v>
      </c>
      <c r="D90" s="40" t="s">
        <v>40</v>
      </c>
      <c r="E90" s="42">
        <v>0.253</v>
      </c>
      <c r="F90" s="43"/>
      <c r="G90" s="37"/>
      <c r="H90" s="37"/>
      <c r="I90" s="37"/>
      <c r="J90" s="44"/>
      <c r="K90" s="37"/>
      <c r="L90" s="37"/>
      <c r="M90" s="37"/>
      <c r="N90" s="37"/>
      <c r="O90" s="37"/>
      <c r="P90" s="37"/>
      <c r="Q90" s="37"/>
    </row>
    <row r="91" spans="1:17" x14ac:dyDescent="0.2">
      <c r="A91" s="38" t="s">
        <v>198</v>
      </c>
      <c r="B91" s="33" t="s">
        <v>43</v>
      </c>
      <c r="C91" s="39" t="s">
        <v>199</v>
      </c>
      <c r="D91" s="40" t="s">
        <v>40</v>
      </c>
      <c r="E91" s="42">
        <v>3.0000000000000001E-3</v>
      </c>
      <c r="F91" s="43"/>
      <c r="G91" s="37"/>
      <c r="H91" s="37"/>
      <c r="I91" s="37"/>
      <c r="J91" s="44"/>
      <c r="K91" s="37"/>
      <c r="L91" s="37"/>
      <c r="M91" s="37"/>
      <c r="N91" s="37"/>
      <c r="O91" s="37"/>
      <c r="P91" s="37"/>
      <c r="Q91" s="37"/>
    </row>
    <row r="92" spans="1:17" s="51" customFormat="1" ht="24" x14ac:dyDescent="0.2">
      <c r="A92" s="55"/>
      <c r="B92" s="53" t="s">
        <v>43</v>
      </c>
      <c r="C92" s="56" t="s">
        <v>218</v>
      </c>
      <c r="D92" s="57" t="s">
        <v>40</v>
      </c>
      <c r="E92" s="58">
        <v>1.4999999999999999E-2</v>
      </c>
      <c r="F92" s="59"/>
      <c r="G92" s="54"/>
      <c r="H92" s="54"/>
      <c r="I92" s="54"/>
      <c r="J92" s="60"/>
      <c r="K92" s="54"/>
      <c r="L92" s="54"/>
      <c r="M92" s="54"/>
      <c r="N92" s="54"/>
      <c r="O92" s="54"/>
      <c r="P92" s="54"/>
      <c r="Q92" s="54"/>
    </row>
    <row r="93" spans="1:17" ht="72.75" x14ac:dyDescent="0.2">
      <c r="A93" s="32">
        <v>65</v>
      </c>
      <c r="B93" s="33" t="s">
        <v>200</v>
      </c>
      <c r="C93" s="34" t="s">
        <v>201</v>
      </c>
      <c r="D93" s="24" t="s">
        <v>99</v>
      </c>
      <c r="E93" s="45">
        <v>0.01</v>
      </c>
      <c r="F93" s="36">
        <v>8348.5</v>
      </c>
      <c r="G93" s="36">
        <v>7787.2</v>
      </c>
      <c r="H93" s="36">
        <v>301.02</v>
      </c>
      <c r="I93" s="36">
        <v>35.03</v>
      </c>
      <c r="J93" s="37">
        <v>83</v>
      </c>
      <c r="K93" s="37">
        <v>78</v>
      </c>
      <c r="L93" s="37">
        <v>3</v>
      </c>
      <c r="M93" s="37"/>
      <c r="N93" s="37">
        <v>785</v>
      </c>
      <c r="O93" s="37">
        <v>7.85</v>
      </c>
      <c r="P93" s="37">
        <v>3.02</v>
      </c>
      <c r="Q93" s="37">
        <v>0.03</v>
      </c>
    </row>
    <row r="94" spans="1:17" ht="72.75" x14ac:dyDescent="0.2">
      <c r="A94" s="55">
        <v>66</v>
      </c>
      <c r="B94" s="33" t="s">
        <v>107</v>
      </c>
      <c r="C94" s="34" t="s">
        <v>108</v>
      </c>
      <c r="D94" s="24" t="s">
        <v>109</v>
      </c>
      <c r="E94" s="45">
        <v>20</v>
      </c>
      <c r="F94" s="36">
        <v>7.68</v>
      </c>
      <c r="G94" s="36">
        <v>7.68</v>
      </c>
      <c r="H94" s="37"/>
      <c r="I94" s="37"/>
      <c r="J94" s="37">
        <v>154</v>
      </c>
      <c r="K94" s="37">
        <v>154</v>
      </c>
      <c r="L94" s="37"/>
      <c r="M94" s="37"/>
      <c r="N94" s="37">
        <v>0.9</v>
      </c>
      <c r="O94" s="37">
        <v>18</v>
      </c>
      <c r="P94" s="37"/>
      <c r="Q94" s="37"/>
    </row>
    <row r="95" spans="1:17" ht="72.75" x14ac:dyDescent="0.2">
      <c r="A95" s="55">
        <v>67</v>
      </c>
      <c r="B95" s="33" t="s">
        <v>111</v>
      </c>
      <c r="C95" s="34" t="s">
        <v>112</v>
      </c>
      <c r="D95" s="24" t="s">
        <v>113</v>
      </c>
      <c r="E95" s="35" t="s">
        <v>202</v>
      </c>
      <c r="F95" s="36">
        <v>447.59</v>
      </c>
      <c r="G95" s="36">
        <v>42.88</v>
      </c>
      <c r="H95" s="36">
        <v>9.8699999999999992</v>
      </c>
      <c r="I95" s="36">
        <v>0.33</v>
      </c>
      <c r="J95" s="37">
        <v>90</v>
      </c>
      <c r="K95" s="37">
        <v>9</v>
      </c>
      <c r="L95" s="37">
        <v>2</v>
      </c>
      <c r="M95" s="37"/>
      <c r="N95" s="37">
        <v>3.92</v>
      </c>
      <c r="O95" s="37">
        <v>0.78</v>
      </c>
      <c r="P95" s="37">
        <v>0.03</v>
      </c>
      <c r="Q95" s="37">
        <v>0.01</v>
      </c>
    </row>
    <row r="96" spans="1:17" ht="72.75" x14ac:dyDescent="0.2">
      <c r="A96" s="52">
        <v>68</v>
      </c>
      <c r="B96" s="33" t="s">
        <v>116</v>
      </c>
      <c r="C96" s="34" t="s">
        <v>117</v>
      </c>
      <c r="D96" s="24" t="s">
        <v>113</v>
      </c>
      <c r="E96" s="35" t="s">
        <v>202</v>
      </c>
      <c r="F96" s="36">
        <v>1046.74</v>
      </c>
      <c r="G96" s="36">
        <v>44.8</v>
      </c>
      <c r="H96" s="36">
        <v>13.32</v>
      </c>
      <c r="I96" s="36">
        <v>0.66</v>
      </c>
      <c r="J96" s="37">
        <v>209</v>
      </c>
      <c r="K96" s="37">
        <v>9</v>
      </c>
      <c r="L96" s="37">
        <v>3</v>
      </c>
      <c r="M96" s="37"/>
      <c r="N96" s="37">
        <v>4.9400000000000004</v>
      </c>
      <c r="O96" s="37">
        <v>0.99</v>
      </c>
      <c r="P96" s="37">
        <v>0.06</v>
      </c>
      <c r="Q96" s="37">
        <v>0.01</v>
      </c>
    </row>
    <row r="97" spans="1:17" ht="72.75" x14ac:dyDescent="0.2">
      <c r="A97" s="55">
        <v>69</v>
      </c>
      <c r="B97" s="33" t="s">
        <v>203</v>
      </c>
      <c r="C97" s="34" t="s">
        <v>204</v>
      </c>
      <c r="D97" s="24" t="s">
        <v>137</v>
      </c>
      <c r="E97" s="35" t="s">
        <v>205</v>
      </c>
      <c r="F97" s="36">
        <v>15.41</v>
      </c>
      <c r="G97" s="36">
        <v>6.75</v>
      </c>
      <c r="H97" s="36">
        <v>8.2899999999999991</v>
      </c>
      <c r="I97" s="36">
        <v>0.81</v>
      </c>
      <c r="J97" s="37">
        <v>30</v>
      </c>
      <c r="K97" s="37">
        <v>13</v>
      </c>
      <c r="L97" s="37">
        <v>16</v>
      </c>
      <c r="M97" s="37">
        <v>2</v>
      </c>
      <c r="N97" s="37">
        <v>0.85</v>
      </c>
      <c r="O97" s="37">
        <v>1.63</v>
      </c>
      <c r="P97" s="37">
        <v>7.0000000000000007E-2</v>
      </c>
      <c r="Q97" s="37">
        <v>0.13</v>
      </c>
    </row>
    <row r="98" spans="1:17" ht="36" x14ac:dyDescent="0.2">
      <c r="A98" s="55">
        <v>70</v>
      </c>
      <c r="B98" s="33" t="s">
        <v>206</v>
      </c>
      <c r="C98" s="39" t="s">
        <v>207</v>
      </c>
      <c r="D98" s="40" t="s">
        <v>137</v>
      </c>
      <c r="E98" s="42">
        <v>2.5</v>
      </c>
      <c r="F98" s="43"/>
      <c r="G98" s="37"/>
      <c r="H98" s="37"/>
      <c r="I98" s="37"/>
      <c r="J98" s="44"/>
      <c r="K98" s="37"/>
      <c r="L98" s="37"/>
      <c r="M98" s="37"/>
      <c r="N98" s="37"/>
      <c r="O98" s="37"/>
      <c r="P98" s="37"/>
      <c r="Q98" s="37"/>
    </row>
    <row r="99" spans="1:17" ht="15" x14ac:dyDescent="0.2">
      <c r="A99" s="92" t="s">
        <v>208</v>
      </c>
      <c r="B99" s="93"/>
      <c r="C99" s="93"/>
      <c r="D99" s="93"/>
      <c r="E99" s="93"/>
      <c r="F99" s="93"/>
      <c r="G99" s="93"/>
      <c r="H99" s="93"/>
      <c r="I99" s="93"/>
      <c r="J99" s="43">
        <v>223158</v>
      </c>
      <c r="K99" s="37"/>
      <c r="L99" s="37"/>
      <c r="M99" s="37"/>
      <c r="N99" s="37"/>
      <c r="O99" s="43">
        <v>252.42</v>
      </c>
      <c r="P99" s="37"/>
      <c r="Q99" s="43">
        <v>17.059999999999999</v>
      </c>
    </row>
    <row r="100" spans="1:17" ht="15" customHeight="1" x14ac:dyDescent="0.2">
      <c r="A100" s="95" t="s">
        <v>209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1:17" ht="15" customHeight="1" thickBot="1" x14ac:dyDescent="0.25">
      <c r="A101" s="92" t="s">
        <v>210</v>
      </c>
      <c r="B101" s="93"/>
      <c r="C101" s="93"/>
      <c r="D101" s="93"/>
      <c r="E101" s="93"/>
      <c r="F101" s="93"/>
      <c r="G101" s="93"/>
      <c r="H101" s="93"/>
      <c r="I101" s="93"/>
      <c r="J101" s="66">
        <v>219520</v>
      </c>
      <c r="K101" s="67"/>
      <c r="L101" s="67"/>
      <c r="M101" s="67"/>
      <c r="N101" s="67"/>
      <c r="O101" s="66">
        <v>252.42</v>
      </c>
      <c r="P101" s="67"/>
      <c r="Q101" s="66">
        <v>17.059999999999999</v>
      </c>
    </row>
    <row r="102" spans="1:17" ht="15" customHeight="1" x14ac:dyDescent="0.2">
      <c r="A102" s="83" t="s">
        <v>211</v>
      </c>
      <c r="B102" s="84"/>
      <c r="C102" s="84"/>
      <c r="D102" s="84"/>
      <c r="E102" s="84"/>
      <c r="F102" s="84"/>
      <c r="G102" s="84"/>
      <c r="H102" s="84"/>
      <c r="I102" s="85"/>
      <c r="J102" s="64">
        <f>O108+Q108</f>
        <v>269.47999999999996</v>
      </c>
      <c r="K102" s="65"/>
      <c r="L102" s="65"/>
      <c r="M102" s="65"/>
      <c r="N102" s="65"/>
      <c r="O102" s="64"/>
      <c r="P102" s="65"/>
      <c r="Q102" s="64"/>
    </row>
    <row r="103" spans="1:17" ht="15" customHeight="1" x14ac:dyDescent="0.2">
      <c r="A103" s="86" t="s">
        <v>212</v>
      </c>
      <c r="B103" s="87"/>
      <c r="C103" s="87"/>
      <c r="D103" s="87"/>
      <c r="E103" s="87"/>
      <c r="F103" s="87"/>
      <c r="G103" s="87"/>
      <c r="H103" s="87"/>
      <c r="I103" s="88"/>
      <c r="J103" s="48"/>
      <c r="K103" s="46"/>
      <c r="L103" s="46"/>
      <c r="M103" s="46"/>
      <c r="N103" s="46"/>
      <c r="O103" s="48"/>
      <c r="P103" s="46"/>
      <c r="Q103" s="48"/>
    </row>
    <row r="104" spans="1:17" ht="15" customHeight="1" x14ac:dyDescent="0.2">
      <c r="A104" s="86" t="s">
        <v>213</v>
      </c>
      <c r="B104" s="87"/>
      <c r="C104" s="87"/>
      <c r="D104" s="87"/>
      <c r="E104" s="87"/>
      <c r="F104" s="87"/>
      <c r="G104" s="87"/>
      <c r="H104" s="87"/>
      <c r="I104" s="88"/>
      <c r="J104" s="48">
        <f>J103*J102</f>
        <v>0</v>
      </c>
      <c r="K104" s="46"/>
      <c r="L104" s="46"/>
      <c r="M104" s="46"/>
      <c r="N104" s="46"/>
      <c r="O104" s="48"/>
      <c r="P104" s="46"/>
      <c r="Q104" s="48"/>
    </row>
    <row r="105" spans="1:17" ht="15" customHeight="1" x14ac:dyDescent="0.2">
      <c r="A105" s="86" t="s">
        <v>214</v>
      </c>
      <c r="B105" s="87"/>
      <c r="C105" s="87"/>
      <c r="D105" s="87"/>
      <c r="E105" s="87"/>
      <c r="F105" s="87"/>
      <c r="G105" s="87"/>
      <c r="H105" s="87"/>
      <c r="I105" s="88"/>
      <c r="J105" s="61">
        <f>J98+J91+J90+J89+J88+J85+J79+J78+J77+J76+J72+J65+J64+J63+J62+J58+J49+J46+J45+J36+J35+J31+J30+J29+J28+J92</f>
        <v>0</v>
      </c>
      <c r="K105" s="46"/>
      <c r="L105" s="46"/>
      <c r="M105" s="46"/>
      <c r="N105" s="46"/>
      <c r="O105" s="48"/>
      <c r="P105" s="46"/>
      <c r="Q105" s="48"/>
    </row>
    <row r="106" spans="1:17" ht="15" customHeight="1" x14ac:dyDescent="0.2">
      <c r="A106" s="86" t="s">
        <v>215</v>
      </c>
      <c r="B106" s="87"/>
      <c r="C106" s="87"/>
      <c r="D106" s="87"/>
      <c r="E106" s="87"/>
      <c r="F106" s="87"/>
      <c r="G106" s="87"/>
      <c r="H106" s="87"/>
      <c r="I106" s="88"/>
      <c r="J106" s="48">
        <f>J105+J104</f>
        <v>0</v>
      </c>
      <c r="K106" s="46"/>
      <c r="L106" s="46"/>
      <c r="M106" s="46"/>
      <c r="N106" s="46"/>
      <c r="O106" s="48"/>
      <c r="P106" s="46"/>
      <c r="Q106" s="48"/>
    </row>
    <row r="107" spans="1:17" ht="15" customHeight="1" x14ac:dyDescent="0.2">
      <c r="A107" s="86" t="s">
        <v>216</v>
      </c>
      <c r="B107" s="87"/>
      <c r="C107" s="87"/>
      <c r="D107" s="87"/>
      <c r="E107" s="87"/>
      <c r="F107" s="87"/>
      <c r="G107" s="87"/>
      <c r="H107" s="87"/>
      <c r="I107" s="88"/>
      <c r="J107" s="47">
        <f>J106*0.2</f>
        <v>0</v>
      </c>
      <c r="K107" s="46"/>
      <c r="L107" s="46"/>
      <c r="M107" s="46"/>
      <c r="N107" s="46"/>
      <c r="O107" s="46"/>
      <c r="P107" s="46"/>
      <c r="Q107" s="46"/>
    </row>
    <row r="108" spans="1:17" ht="15" customHeight="1" thickBot="1" x14ac:dyDescent="0.25">
      <c r="A108" s="89" t="s">
        <v>217</v>
      </c>
      <c r="B108" s="90"/>
      <c r="C108" s="90"/>
      <c r="D108" s="90"/>
      <c r="E108" s="90"/>
      <c r="F108" s="90"/>
      <c r="G108" s="90"/>
      <c r="H108" s="90"/>
      <c r="I108" s="91"/>
      <c r="J108" s="68">
        <f>J107+J106</f>
        <v>0</v>
      </c>
      <c r="K108" s="69"/>
      <c r="L108" s="69"/>
      <c r="M108" s="69"/>
      <c r="N108" s="69"/>
      <c r="O108" s="70">
        <v>252.42</v>
      </c>
      <c r="P108" s="69"/>
      <c r="Q108" s="70">
        <v>17.059999999999999</v>
      </c>
    </row>
    <row r="110" spans="1:17" ht="15" x14ac:dyDescent="0.2">
      <c r="A110" s="80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1:17" ht="15" x14ac:dyDescent="0.2">
      <c r="A111" s="50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</row>
    <row r="113" spans="1:17" ht="15" x14ac:dyDescent="0.2">
      <c r="A113" s="80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1:17" ht="15" x14ac:dyDescent="0.2">
      <c r="A114" s="82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8" spans="1:17" ht="15" x14ac:dyDescent="0.2">
      <c r="A118" s="80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1:17" ht="15" x14ac:dyDescent="0.2">
      <c r="A119" s="82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1" spans="1:17" ht="15" x14ac:dyDescent="0.2">
      <c r="A121" s="80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6" spans="1:17" ht="15" x14ac:dyDescent="0.2">
      <c r="A126" s="80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1:17" ht="15" x14ac:dyDescent="0.2">
      <c r="A127" s="82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9" spans="1:17" ht="15" x14ac:dyDescent="0.2">
      <c r="A129" s="80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4" spans="1:17" ht="15" x14ac:dyDescent="0.2">
      <c r="A134" s="80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1:17" ht="15" x14ac:dyDescent="0.2">
      <c r="A135" s="82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7" spans="1:17" ht="15" x14ac:dyDescent="0.2">
      <c r="A137" s="80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40" spans="1:17" ht="15" x14ac:dyDescent="0.2">
      <c r="A140" s="80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1:17" ht="15" x14ac:dyDescent="0.2">
      <c r="A141" s="82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3" spans="1:17" ht="15" x14ac:dyDescent="0.2">
      <c r="A143" s="80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1:17" ht="15" x14ac:dyDescent="0.2">
      <c r="A144" s="82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</sheetData>
  <mergeCells count="49">
    <mergeCell ref="J21:J22"/>
    <mergeCell ref="K21:M21"/>
    <mergeCell ref="F20:I20"/>
    <mergeCell ref="J20:M20"/>
    <mergeCell ref="J15:K15"/>
    <mergeCell ref="J16:K16"/>
    <mergeCell ref="A24:Q24"/>
    <mergeCell ref="D13:Q13"/>
    <mergeCell ref="J14:K14"/>
    <mergeCell ref="A20:A22"/>
    <mergeCell ref="B20:B22"/>
    <mergeCell ref="C20:C22"/>
    <mergeCell ref="D20:D22"/>
    <mergeCell ref="E20:E22"/>
    <mergeCell ref="N20:N22"/>
    <mergeCell ref="O20:O22"/>
    <mergeCell ref="P20:P22"/>
    <mergeCell ref="Q20:Q22"/>
    <mergeCell ref="F21:F22"/>
    <mergeCell ref="G21:I21"/>
    <mergeCell ref="A55:Q55"/>
    <mergeCell ref="A69:Q69"/>
    <mergeCell ref="A83:Q83"/>
    <mergeCell ref="A99:I99"/>
    <mergeCell ref="A100:Q100"/>
    <mergeCell ref="A101:I101"/>
    <mergeCell ref="A126:Q126"/>
    <mergeCell ref="A127:Q127"/>
    <mergeCell ref="A129:Q129"/>
    <mergeCell ref="A110:Q110"/>
    <mergeCell ref="A113:Q113"/>
    <mergeCell ref="A114:Q114"/>
    <mergeCell ref="A118:Q118"/>
    <mergeCell ref="A143:Q143"/>
    <mergeCell ref="A144:Q144"/>
    <mergeCell ref="A102:I102"/>
    <mergeCell ref="A103:I103"/>
    <mergeCell ref="A105:I105"/>
    <mergeCell ref="A106:I106"/>
    <mergeCell ref="A108:I108"/>
    <mergeCell ref="A107:I107"/>
    <mergeCell ref="A104:I104"/>
    <mergeCell ref="A134:Q134"/>
    <mergeCell ref="A135:Q135"/>
    <mergeCell ref="A137:Q137"/>
    <mergeCell ref="A140:Q140"/>
    <mergeCell ref="A141:Q141"/>
    <mergeCell ref="A119:Q119"/>
    <mergeCell ref="A121:Q121"/>
  </mergeCells>
  <pageMargins left="0.23622047244094491" right="0" top="0.39370078740157483" bottom="0.39370078740157483" header="0.19685039370078741" footer="0.19685039370078741"/>
  <pageSetup paperSize="9" scale="93" fitToHeight="0" orientation="landscape" r:id="rId1"/>
  <headerFooter alignWithMargins="0">
    <oddHeader>&amp;LГРАНД-Смета 2020.1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ЛСР 17 граф</vt:lpstr>
      <vt:lpstr>'ЛСР 17 граф'!Заголовки_для_печати</vt:lpstr>
      <vt:lpstr>'ЛСР 17 граф'!Область_печати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 Юрий Викторович</dc:creator>
  <cp:lastModifiedBy>Якунин Артем Львович</cp:lastModifiedBy>
  <cp:lastPrinted>2018-11-22T12:56:26Z</cp:lastPrinted>
  <dcterms:created xsi:type="dcterms:W3CDTF">2012-09-25T04:33:48Z</dcterms:created>
  <dcterms:modified xsi:type="dcterms:W3CDTF">2020-10-07T06:11:06Z</dcterms:modified>
</cp:coreProperties>
</file>